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35" windowWidth="15480" windowHeight="9720" activeTab="2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  <sheet name="kdt" sheetId="8" r:id="rId8"/>
  </sheets>
  <externalReferences>
    <externalReference r:id="rId9"/>
  </externalReferences>
  <definedNames>
    <definedName name="_22299">'[1]3 HESAP BAZINDA'!$B$2817</definedName>
    <definedName name="_22399">'[1]3 HESAP BAZINDA'!$B$2835</definedName>
    <definedName name="_238001">'[1]3 HESAP BAZINDA'!$B$6020</definedName>
    <definedName name="_260">'[1]3 HESAP BAZINDA'!$B$97</definedName>
    <definedName name="_26000">'[1]3 HESAP BAZINDA'!$B$3138</definedName>
    <definedName name="_26403">'[1]3 HESAP BAZINDA'!$B$6029</definedName>
    <definedName name="_270">'[1]3 HESAP BAZINDA'!$B$99</definedName>
    <definedName name="_278">'[1]3 HESAP BAZINDA'!$B$100</definedName>
    <definedName name="_279">'[1]3 HESAP BAZINDA'!$B$101</definedName>
    <definedName name="_280">'[1]3 HESAP BAZINDA'!$B$102</definedName>
    <definedName name="_281">'[1]3 HESAP BAZINDA'!$B$103</definedName>
    <definedName name="_xlnm.Print_Area" localSheetId="0">FORMSRK!$A$1:$J$72</definedName>
    <definedName name="_xlnm.Print_Area" localSheetId="3">gt!$A$1:$F$69</definedName>
    <definedName name="_xlnm.Print_Area" localSheetId="7">kdt!$A$2:$E$71</definedName>
    <definedName name="_xlnm.Print_Area" localSheetId="6">nat!$A$1:$F$73</definedName>
    <definedName name="_xlnm.Print_Area" localSheetId="2">nh!$A$1:$J$75</definedName>
    <definedName name="_xlnm.Print_Area" localSheetId="4">ogg!$A$1:$E$28</definedName>
    <definedName name="_xlnm.Print_Area" localSheetId="5">özkaynak!$A$1:$V$77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gt!$A$1:$F$69</definedName>
    <definedName name="Z_123C8C39_2538_4467_A167_8EBF1F7E7E4E_.wvu.PrintArea" localSheetId="4" hidden="1">ogg!$A$1:$E$28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gt!$A$1:$F$69</definedName>
    <definedName name="Z_6ADDF64B_26DB_4A34_BC2C_8B136BE9E471_.wvu.PrintArea" localSheetId="7" hidden="1">kdt!$A$1:$E$71</definedName>
    <definedName name="Z_6ADDF64B_26DB_4A34_BC2C_8B136BE9E471_.wvu.PrintArea" localSheetId="4" hidden="1">ogg!$A$1:$E$29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gt!$A$1:$F$69</definedName>
    <definedName name="Z_A21198A8_3776_4BDB_AB19_DDB04F777FF4_.wvu.PrintArea" localSheetId="4" hidden="1">ogg!$A$1:$E$31</definedName>
    <definedName name="Z_A6E95490_8043_44BB_B0CA_F8145330CBD5_.wvu.PrintArea" localSheetId="0" hidden="1">FORMSRK!$A$1:$J$72</definedName>
    <definedName name="Z_A6E95490_8043_44BB_B0CA_F8145330CBD5_.wvu.PrintArea" localSheetId="3" hidden="1">gt!$A$1:$F$69</definedName>
    <definedName name="Z_A6E95490_8043_44BB_B0CA_F8145330CBD5_.wvu.PrintArea" localSheetId="7" hidden="1">kdt!$A$2:$E$71</definedName>
    <definedName name="Z_A6E95490_8043_44BB_B0CA_F8145330CBD5_.wvu.PrintArea" localSheetId="4" hidden="1">ogg!$A$1:$E$29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gt!$A$1:$F$69</definedName>
    <definedName name="Z_EA0801B5_13BA_4B1E_B0CB_DC3EFA67A971_.wvu.PrintArea" localSheetId="4" hidden="1">ogg!$A$1:$E$28</definedName>
    <definedName name="Z_F3C89925_5CA0_4020_BC26_314DDA3ACFF7_.wvu.PrintArea" localSheetId="0" hidden="1">FORMSRK!$A$1:$J$72</definedName>
    <definedName name="Z_F3C89925_5CA0_4020_BC26_314DDA3ACFF7_.wvu.PrintArea" localSheetId="3" hidden="1">gt!$A$1:$F$69</definedName>
    <definedName name="Z_F3C89925_5CA0_4020_BC26_314DDA3ACFF7_.wvu.PrintArea" localSheetId="7" hidden="1">kdt!$A$2:$E$71</definedName>
    <definedName name="Z_F3C89925_5CA0_4020_BC26_314DDA3ACFF7_.wvu.PrintArea" localSheetId="4" hidden="1">ogg!$A$1:$E$29</definedName>
    <definedName name="Z_F8C9DBCE_3041_442E_ABDA_AF4BA931F834_.wvu.PrintArea" localSheetId="0" hidden="1">FORMSRK!$A$1:$J$72</definedName>
    <definedName name="Z_F8C9DBCE_3041_442E_ABDA_AF4BA931F834_.wvu.PrintArea" localSheetId="3" hidden="1">gt!$A$1:$F$69</definedName>
    <definedName name="Z_F8C9DBCE_3041_442E_ABDA_AF4BA931F834_.wvu.PrintArea" localSheetId="7" hidden="1">kdt!$A$2:$E$71</definedName>
    <definedName name="Z_F8C9DBCE_3041_442E_ABDA_AF4BA931F834_.wvu.PrintArea" localSheetId="4" hidden="1">ogg!$A$1:$E$29</definedName>
  </definedNames>
  <calcPr calcId="125725" calcOnSave="0"/>
  <smartTagPr embed="1"/>
</workbook>
</file>

<file path=xl/calcChain.xml><?xml version="1.0" encoding="utf-8"?>
<calcChain xmlns="http://schemas.openxmlformats.org/spreadsheetml/2006/main">
  <c r="E21" i="7"/>
  <c r="E31"/>
  <c r="E32"/>
  <c r="E17"/>
  <c r="G31" i="3"/>
  <c r="E31"/>
  <c r="V77" i="6"/>
  <c r="V72"/>
  <c r="V71"/>
  <c r="T77"/>
  <c r="E54" i="7"/>
  <c r="F40"/>
  <c r="F65" s="1"/>
  <c r="F69" s="1"/>
  <c r="E23"/>
  <c r="F36"/>
  <c r="F23"/>
  <c r="E19" i="8"/>
  <c r="E40" i="7" l="1"/>
  <c r="E11"/>
  <c r="E69" i="8"/>
  <c r="E67"/>
  <c r="E62"/>
  <c r="E60"/>
  <c r="D22"/>
  <c r="D16"/>
  <c r="D14"/>
  <c r="D12"/>
  <c r="D11"/>
  <c r="D10"/>
  <c r="D20" i="5"/>
  <c r="D9" s="1"/>
  <c r="M78" i="6"/>
  <c r="K78"/>
  <c r="O78"/>
  <c r="I78"/>
  <c r="G78"/>
  <c r="E78"/>
  <c r="D27" i="5"/>
  <c r="E8"/>
  <c r="D8"/>
  <c r="E7" i="7"/>
  <c r="F7"/>
  <c r="E4" i="4"/>
  <c r="E6"/>
  <c r="C46" i="6"/>
  <c r="D7" i="5"/>
  <c r="E7" s="1"/>
  <c r="F8" i="2"/>
  <c r="F7" i="3" s="1"/>
  <c r="I8" i="2"/>
  <c r="I7" i="3" s="1"/>
  <c r="E4" i="2"/>
  <c r="E36" i="7" l="1"/>
  <c r="E65"/>
  <c r="C9" i="6"/>
  <c r="E6" i="7"/>
  <c r="F6" s="1"/>
  <c r="E69" l="1"/>
  <c r="T78" i="6"/>
</calcChain>
</file>

<file path=xl/sharedStrings.xml><?xml version="1.0" encoding="utf-8"?>
<sst xmlns="http://schemas.openxmlformats.org/spreadsheetml/2006/main" count="960" uniqueCount="660">
  <si>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</si>
  <si>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</si>
  <si>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</si>
  <si>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</si>
  <si>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</si>
  <si>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</si>
  <si>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</si>
  <si>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</si>
  <si>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</si>
  <si>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</si>
  <si>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</si>
  <si>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</si>
  <si>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</si>
  <si>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</si>
  <si>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</si>
  <si>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</si>
  <si>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</si>
  <si>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</si>
  <si>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</si>
  <si>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</si>
  <si>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</si>
  <si>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</si>
  <si>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</si>
  <si>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</si>
  <si>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</si>
  <si>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</si>
  <si>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</si>
  <si>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</si>
  <si>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</si>
  <si>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</si>
  <si>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</si>
  <si>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</si>
  <si>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</si>
  <si>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</si>
  <si>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</si>
  <si>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</si>
  <si>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</si>
  <si>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</si>
  <si>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</si>
  <si>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</si>
  <si>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</si>
  <si>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</si>
  <si>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</si>
  <si>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</si>
  <si>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</si>
  <si>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</si>
  <si>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</si>
  <si>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</si>
  <si>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</si>
  <si>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</si>
  <si>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</si>
  <si>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</si>
  <si>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</si>
  <si>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</si>
  <si>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</si>
  <si>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</si>
  <si>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</si>
  <si>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</si>
  <si>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</si>
  <si>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</si>
  <si>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</si>
  <si>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</si>
  <si>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</si>
  <si>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</si>
  <si>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</si>
  <si>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</si>
  <si>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</si>
  <si>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</si>
  <si>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</si>
  <si>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</si>
  <si>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</si>
  <si>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</si>
  <si>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</si>
  <si>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</si>
  <si>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</si>
  <si>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</si>
  <si>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</si>
  <si>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</si>
  <si>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</si>
  <si>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</si>
  <si>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</si>
  <si>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</si>
  <si>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</si>
  <si>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</si>
  <si>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</si>
  <si>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</si>
  <si>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</si>
  <si>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</si>
  <si>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</si>
  <si>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</si>
  <si>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</si>
  <si>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</si>
  <si>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</si>
  <si>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</si>
  <si>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</si>
  <si>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</si>
  <si>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</si>
  <si>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Nakit Akış Riskinden Korunma Amaçlı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</si>
  <si>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</si>
  <si>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</si>
  <si>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</si>
  <si>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</si>
  <si>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</si>
  <si>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</si>
  <si>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</si>
  <si>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</si>
  <si>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</si>
  <si>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</si>
  <si>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</si>
  <si>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</si>
  <si>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</si>
  <si>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</si>
  <si>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</si>
  <si>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</si>
  <si>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</si>
  <si>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</si>
  <si>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</si>
  <si>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</si>
  <si>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</si>
  <si>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</si>
  <si>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</si>
  <si>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</si>
  <si>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</si>
  <si>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</si>
  <si>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</si>
  <si>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</si>
  <si>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</si>
  <si>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</si>
  <si>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</si>
  <si>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</si>
  <si>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</si>
  <si>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</si>
  <si>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</si>
  <si>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</si>
  <si>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</si>
  <si>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</si>
  <si>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</si>
  <si>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</si>
  <si>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</si>
  <si>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</si>
  <si>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</si>
  <si>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</si>
  <si>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</si>
  <si>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</si>
  <si>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</si>
  <si>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</si>
  <si>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</si>
  <si>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</si>
  <si>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</si>
  <si>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</si>
  <si>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</si>
  <si>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</si>
  <si>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</si>
  <si>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</si>
  <si>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</si>
  <si>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</si>
  <si>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</si>
  <si>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</si>
  <si>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</si>
  <si>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</si>
  <si>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</si>
  <si>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</si>
  <si>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</si>
  <si>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</si>
  <si>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</si>
  <si>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</si>
  <si>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</si>
  <si>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</si>
  <si>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</si>
  <si>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</si>
  <si>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</si>
  <si>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</si>
  <si>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</si>
  <si>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</si>
  <si>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</si>
  <si>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</si>
  <si>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</si>
  <si>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</si>
  <si>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</si>
  <si>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</si>
  <si>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</si>
  <si>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</si>
  <si>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</si>
  <si>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</si>
  <si>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</si>
  <si>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</si>
  <si>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</si>
  <si>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</si>
  <si>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</si>
  <si>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</si>
  <si>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</si>
  <si>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</si>
  <si>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</si>
  <si>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</si>
  <si>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</si>
  <si>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</si>
  <si>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</si>
  <si>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</si>
  <si>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</si>
  <si>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</si>
  <si>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</si>
  <si>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</si>
  <si>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</si>
  <si>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</si>
  <si>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</si>
  <si>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</si>
  <si>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</si>
  <si>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</si>
  <si>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</si>
  <si>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</si>
  <si>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</si>
  <si>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</si>
  <si>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</si>
  <si>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</si>
  <si>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</si>
  <si>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</si>
  <si>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</si>
  <si>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</si>
  <si>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</si>
  <si>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</si>
  <si>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</si>
  <si>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</si>
  <si>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</si>
  <si>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</si>
  <si>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</si>
  <si>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</si>
  <si>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</si>
  <si>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</si>
  <si>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</si>
  <si>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</si>
  <si>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</si>
  <si>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</si>
  <si>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</si>
  <si>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</si>
  <si>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</si>
  <si>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</si>
  <si>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</si>
  <si>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</si>
  <si>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</si>
  <si>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</si>
  <si>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</si>
  <si>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</si>
  <si>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</si>
  <si>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</si>
  <si>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</si>
  <si>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</si>
  <si>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</si>
  <si>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</si>
  <si>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</si>
  <si>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</si>
  <si>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</si>
  <si>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</si>
  <si>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</si>
  <si>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</si>
  <si>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</si>
  <si>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</si>
  <si>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</si>
  <si>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</si>
  <si>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</si>
  <si>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</si>
  <si>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</si>
  <si>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</si>
  <si>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</si>
  <si>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</si>
  <si>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</si>
  <si>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</si>
  <si>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</si>
  <si>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</si>
  <si>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</si>
  <si>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</si>
  <si>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</si>
  <si>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</si>
  <si>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</si>
  <si>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</si>
  <si>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</si>
  <si>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</si>
  <si>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</si>
  <si>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</si>
  <si>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</si>
  <si>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</si>
  <si>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</si>
  <si>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</si>
  <si>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</si>
  <si>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</si>
  <si>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</si>
  <si>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</si>
  <si>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</si>
  <si>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</si>
  <si>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</si>
  <si>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</si>
  <si>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</si>
  <si>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</si>
  <si>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</si>
  <si>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</si>
  <si>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</si>
  <si>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</si>
  <si>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</si>
  <si>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</si>
  <si>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</si>
  <si>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</si>
  <si>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</si>
  <si>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</si>
  <si>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</si>
  <si>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</si>
  <si>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</si>
  <si>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</si>
  <si>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</si>
  <si>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</si>
  <si>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</si>
  <si>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</si>
  <si>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</si>
  <si>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</si>
  <si>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</si>
  <si>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</si>
  <si>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</si>
  <si>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</si>
  <si>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</si>
  <si>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</si>
  <si>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</si>
  <si>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</si>
  <si>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</si>
  <si>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</si>
  <si>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</si>
  <si>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</si>
  <si>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</si>
  <si>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</si>
  <si>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</si>
  <si>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</si>
  <si>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</si>
  <si>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</si>
  <si>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</si>
  <si>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</si>
  <si>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</si>
  <si>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</si>
  <si>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</si>
  <si>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</si>
  <si>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</si>
  <si>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</si>
  <si>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</si>
  <si>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</si>
  <si>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</si>
  <si>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</si>
  <si>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</si>
  <si>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</si>
  <si>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</si>
  <si>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</si>
  <si>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</si>
  <si>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</si>
  <si>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</si>
  <si>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</si>
  <si>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</si>
  <si>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</si>
  <si>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</si>
  <si>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</si>
  <si>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</si>
  <si>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</si>
  <si>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</si>
  <si>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</si>
  <si>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</si>
  <si>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</si>
  <si>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</si>
  <si>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</si>
  <si>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</si>
  <si>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</si>
  <si>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</si>
  <si>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</si>
  <si>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</si>
  <si>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</si>
  <si>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</si>
  <si>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</si>
  <si>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</si>
  <si>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</si>
  <si>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</si>
  <si>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</si>
  <si>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</si>
  <si>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</si>
  <si>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</si>
  <si>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</si>
  <si>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</si>
  <si>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</si>
  <si>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</si>
  <si>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</si>
  <si>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</si>
  <si>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</si>
  <si>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</si>
  <si>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</si>
  <si>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</si>
  <si>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</si>
  <si>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</si>
  <si>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</si>
  <si>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</si>
  <si>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</si>
  <si>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</si>
  <si>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</si>
  <si>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</si>
  <si>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</si>
  <si>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>ASYA KATILIM BANKASI A.Ş. ÖZKAYNAKLARDA MUHASEBELEŞTİRİLEN GELİR GİDER KALEMLERİNE İLİŞKİN TABLO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</si>
  <si>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</si>
  <si>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</si>
  <si>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</si>
  <si>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</si>
  <si>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</si>
  <si>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</si>
  <si>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</si>
  <si>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</si>
  <si>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</si>
  <si>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</si>
  <si>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</si>
  <si>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</si>
  <si>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</si>
  <si>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</si>
  <si>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</si>
  <si>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</si>
  <si>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ÖZKAYNAK KALEMLERİNDEKİ DEĞİŞİKLİKLER</t>
  </si>
  <si>
    <t>Dönem İçindeki Değişimler</t>
  </si>
  <si>
    <t>Birleşmeden Kaynaklanan Artış/Azalış</t>
  </si>
  <si>
    <t>Nakit Akış Riskinden Korunma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</si>
  <si>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</si>
  <si>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</si>
  <si>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</si>
  <si>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</si>
  <si>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</si>
  <si>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</si>
  <si>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</si>
  <si>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</si>
  <si>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</si>
  <si>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</si>
  <si>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Dağıtılan Temettü</t>
  </si>
  <si>
    <t>Yedeklere Aktarılan Tutarlar</t>
  </si>
  <si>
    <t xml:space="preserve">Dağıtılan Temettü  </t>
  </si>
  <si>
    <t>A.</t>
  </si>
  <si>
    <t>BANKACILIK FAALİYETLERİNE İLİŞKİN NAKİT AKIMLARI</t>
  </si>
  <si>
    <t>1.1.1</t>
  </si>
  <si>
    <t>1.1.2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</si>
  <si>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</si>
  <si>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</si>
  <si>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</si>
  <si>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</si>
  <si>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</si>
  <si>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</si>
  <si>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</si>
  <si>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</si>
  <si>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</si>
  <si>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</si>
  <si>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</si>
  <si>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</si>
  <si>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</si>
  <si>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</si>
  <si>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</si>
  <si>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</si>
  <si>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</si>
  <si>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</si>
  <si>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</si>
  <si>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</si>
  <si>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</si>
  <si>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</si>
  <si>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</si>
  <si>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</si>
  <si>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</si>
  <si>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</si>
  <si>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</si>
  <si>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</si>
  <si>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</si>
  <si>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</si>
  <si>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</si>
  <si>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</si>
  <si>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</si>
  <si>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</si>
  <si>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</si>
  <si>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</si>
  <si>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</si>
  <si>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 xml:space="preserve">Satın Alınan Menkuller ve Gayrimenkuller 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</si>
  <si>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</si>
  <si>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</si>
  <si>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</si>
  <si>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</si>
  <si>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</si>
  <si>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</si>
  <si>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</si>
  <si>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</si>
  <si>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</si>
  <si>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</si>
  <si>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</si>
  <si>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</si>
  <si>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</si>
  <si>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</si>
  <si>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</si>
  <si>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</si>
  <si>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</si>
  <si>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</si>
  <si>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</si>
  <si>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</si>
  <si>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</si>
  <si>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</si>
  <si>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</si>
  <si>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t xml:space="preserve">Dönem Sonundaki Nakit ve Nakde Eşdeğer Varlıklar 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</si>
  <si>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</si>
  <si>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                  BİN TÜRK LİRASI</t>
  </si>
  <si>
    <t xml:space="preserve">       BİN  </t>
  </si>
  <si>
    <t>İhraç Edilen Sermaye Araçları</t>
  </si>
  <si>
    <t>Yurtdışındaki Net Yatırım Riskinden Korunma Amaçlı</t>
  </si>
  <si>
    <t>TMS 8 Uyarınca Yapılan Düzeltmeler</t>
  </si>
  <si>
    <t>Muhasebe Politikasında Yapılan Değişikliklerin Etkisi</t>
  </si>
  <si>
    <t>Yeni Bakiye (I+II)</t>
  </si>
  <si>
    <t>20.1</t>
  </si>
  <si>
    <t>20.2</t>
  </si>
  <si>
    <t>20.3</t>
  </si>
  <si>
    <t>2.1.4</t>
  </si>
  <si>
    <t>2.2.4</t>
  </si>
  <si>
    <t>Krediler ve Alacaklar</t>
  </si>
  <si>
    <t>6.1.3</t>
  </si>
  <si>
    <t>Türev Finansal İşlemlerden Kar/Zarar</t>
  </si>
  <si>
    <t xml:space="preserve">MADDİ DURAN VARLIKLAR YENİDEN DEĞERLEME FARKLARI 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</si>
  <si>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</si>
  <si>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</si>
  <si>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</si>
  <si>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</si>
  <si>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ASYA KATILIM BANKASI A.Ş. KONSOLİDE OLMAYAN ÖZKAYNAK DEĞİŞİM TABLOSU</t>
  </si>
  <si>
    <t>ASYA KATILIM BANKASI A.Ş. KONSOLİDE OLMAYAN NAKİT AKIŞ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</si>
  <si>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</si>
  <si>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</si>
  <si>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</si>
  <si>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</si>
  <si>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</si>
  <si>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Dönem Başı Bakiyesi 31.12.2008</t>
  </si>
  <si>
    <t>Alım Satım Amaçlı Türev Finansal Varlıklar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</si>
  <si>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</si>
  <si>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</si>
  <si>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</si>
  <si>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</si>
  <si>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Toplam  Özkaynak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</si>
  <si>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</si>
  <si>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</si>
  <si>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</si>
  <si>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</si>
  <si>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</si>
  <si>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</si>
  <si>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</si>
  <si>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</si>
  <si>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</si>
  <si>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</si>
  <si>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</si>
  <si>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</si>
  <si>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</si>
  <si>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</si>
  <si>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</si>
  <si>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</si>
  <si>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</si>
  <si>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</si>
  <si>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</si>
  <si>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</si>
  <si>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</si>
  <si>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</si>
  <si>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</si>
  <si>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</si>
  <si>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</si>
  <si>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</si>
  <si>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</si>
  <si>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</si>
  <si>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</si>
  <si>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</si>
  <si>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Dönem Net Karı / Zararı</t>
  </si>
  <si>
    <t>Kar Dağıtımı</t>
  </si>
  <si>
    <t>Alınan Kar Payları</t>
  </si>
  <si>
    <t>Ödenen Kar Payları</t>
  </si>
  <si>
    <t>Bankacılık Faaliyet Konusu Aktif ve Pasiflerdeki Değişim Öncesi Faaliyet Karı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</si>
  <si>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</si>
  <si>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</si>
  <si>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>Hataların Düzeltilmesinin Etkisi</t>
  </si>
  <si>
    <t>Dönem Sonu Bakiyesi  (I+II+III+IV+…...+XVII+XVIII+XVIII)</t>
  </si>
  <si>
    <t>Azınlık Payları Hariç Toplam Özkaynak</t>
  </si>
  <si>
    <t>Menkul Değer. Değerleme Farkları</t>
  </si>
  <si>
    <t>Satış Amaçlı Elde Tutulan ve Durdurulan Faaliyetlere Duran Varlıkların Birikmiş Değerleme Farkları</t>
  </si>
  <si>
    <t>(31/12/2009)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</si>
  <si>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</si>
  <si>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</si>
  <si>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</si>
  <si>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</si>
  <si>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Dönem Sonu Bakiyesi  (III+IV+…...+XVIII+XIX+XX)</t>
  </si>
  <si>
    <t>Vadeli Alım-Satım İşlemleri</t>
  </si>
  <si>
    <t>Vadeli Alım İşlemleri</t>
  </si>
  <si>
    <t>Vadeli Satım İşlemleri</t>
  </si>
  <si>
    <t>Dönem Başı Bakiyesi 31.12.2009</t>
  </si>
  <si>
    <t>Temettü Ödemeleri</t>
  </si>
  <si>
    <t>(01/01-31/12/2009)</t>
  </si>
  <si>
    <t>(01/01-31/12/2010)</t>
  </si>
  <si>
    <t>(31/12/2010)</t>
  </si>
  <si>
    <t>(01/01/2010-31/12/2010)</t>
  </si>
  <si>
    <t>(01/01/2009-31/12/2009)</t>
  </si>
  <si>
    <t>ASYA KATILIM BANKASI A.Ş. KÂR DAĞITIM TABLOSU</t>
  </si>
  <si>
    <t xml:space="preserve">       BİN YENİ </t>
  </si>
  <si>
    <t xml:space="preserve">I. </t>
  </si>
  <si>
    <t>DÖNEM KÂRININ DAĞITIMI (**)</t>
  </si>
  <si>
    <t>DÖNEM KÂRI</t>
  </si>
  <si>
    <t>ÖDENECEK VERGİ VE YASAL YÜKÜMLÜLÜKLER (-)</t>
  </si>
  <si>
    <t>Kurumlar Vergisi (Gelir Vergisi)</t>
  </si>
  <si>
    <t>Gelir Vergisi Kesintisi</t>
  </si>
  <si>
    <t>Diğer Vergi ve Yasal Yükümlülükler (*)</t>
  </si>
  <si>
    <t>NET DÖNEM KÂRI (1.1-1.2)</t>
  </si>
  <si>
    <t>GEÇMİŞ DÖNEMLER ZARARI (-)</t>
  </si>
  <si>
    <t>BİRİNCİ TERTİP YASAL YEDEK AKÇE (-)</t>
  </si>
  <si>
    <t>KURUMDA BIRAKILMASI VE TASARRUFU ZORUNLU YASAL FONLAR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</si>
  <si>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</si>
  <si>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</si>
  <si>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</si>
  <si>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</si>
  <si>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</si>
  <si>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</si>
  <si>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</si>
  <si>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</si>
  <si>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</si>
  <si>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</si>
  <si>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</si>
  <si>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</si>
  <si>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</si>
  <si>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</si>
  <si>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</si>
  <si>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</si>
  <si>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</si>
  <si>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</si>
  <si>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</si>
  <si>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</si>
  <si>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</si>
  <si>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</si>
  <si>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</si>
  <si>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</si>
  <si>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</si>
  <si>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İKİNCİ TERTİP YASAL YEDEK AKÇE (-)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</si>
  <si>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</si>
  <si>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</si>
  <si>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</si>
  <si>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</si>
  <si>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</si>
  <si>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</si>
  <si>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1.14</t>
  </si>
  <si>
    <t>ÖZEL FONLAR</t>
  </si>
  <si>
    <t xml:space="preserve"> YEDEKLERDEN DAĞITIM</t>
  </si>
  <si>
    <t>DAĞITILAN YEDEKLER</t>
  </si>
  <si>
    <t xml:space="preserve">İKİNCİ TERTİP YASAL YEDEKLER (-) </t>
  </si>
  <si>
    <t>ORTAKLARA PAY (-)</t>
  </si>
  <si>
    <t>2.3.1</t>
  </si>
  <si>
    <t>2.3.2</t>
  </si>
  <si>
    <t>2.3.3</t>
  </si>
  <si>
    <t>2.3.4</t>
  </si>
  <si>
    <t>2.3.5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</si>
  <si>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</si>
  <si>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</si>
  <si>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</si>
  <si>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</si>
  <si>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</si>
  <si>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</si>
  <si>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</si>
  <si>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</si>
  <si>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</si>
  <si>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</si>
  <si>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</si>
  <si>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</si>
  <si>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</si>
  <si>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(**) Kar Dağıtımı, Banka Genel Kurulu tarafından kararlaştırılmakta olup finansal tabloların düzenlendiği tarih itibarıyla Genel Kurul toplantısı henüz gerçekleştirilmemiştir.</t>
  </si>
  <si>
    <t>(*) Diğer vergi ve yasal yükümlülükler satırında gösterilen tutar dağıtıma konu edilmeyecek ertelenmiş vergi gelirinden  oluşmaktadır.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</si>
</sst>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#,##0;[Red]\-#,##0"/>
    <numFmt numFmtId="166" formatCode="#,##0.00;[Red]\-#,##0.00"/>
    <numFmt numFmtId="167" formatCode="_(* #,##0.00_);_(* \(#,##0.00\);_(* &quot;-&quot;_);_(@_)"/>
  </numFmts>
  <fonts count="37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name val="Arial"/>
      <family val="2"/>
      <charset val="162"/>
    </font>
    <font>
      <b/>
      <sz val="15"/>
      <name val="Arial"/>
      <family val="2"/>
      <charset val="162"/>
    </font>
    <font>
      <b/>
      <sz val="15"/>
      <name val="MS Sans Serif"/>
      <family val="2"/>
      <charset val="162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162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59">
    <xf numFmtId="0" fontId="0" fillId="0" borderId="0" xfId="0"/>
    <xf numFmtId="164" fontId="4" fillId="2" borderId="1" xfId="1" applyNumberFormat="1" applyFont="1" applyFill="1" applyBorder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164" fontId="0" fillId="2" borderId="0" xfId="0" applyNumberFormat="1" applyFill="1"/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right" vertical="top" wrapText="1"/>
    </xf>
    <xf numFmtId="0" fontId="23" fillId="2" borderId="0" xfId="0" applyFont="1" applyFill="1" applyBorder="1"/>
    <xf numFmtId="166" fontId="23" fillId="2" borderId="0" xfId="1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14" fontId="24" fillId="2" borderId="0" xfId="0" applyNumberFormat="1" applyFont="1" applyFill="1" applyBorder="1" applyAlignment="1">
      <alignment horizontal="right" vertical="center"/>
    </xf>
    <xf numFmtId="0" fontId="23" fillId="2" borderId="0" xfId="0" quotePrefix="1" applyFont="1" applyFill="1" applyBorder="1" applyAlignment="1">
      <alignment horizontal="left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164" fontId="23" fillId="2" borderId="0" xfId="0" applyNumberFormat="1" applyFont="1" applyFill="1" applyBorder="1" applyAlignment="1">
      <alignment horizontal="right" vertical="top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164" fontId="24" fillId="2" borderId="0" xfId="0" applyNumberFormat="1" applyFont="1" applyFill="1" applyBorder="1" applyAlignment="1">
      <alignment horizontal="right" vertical="top" wrapText="1"/>
    </xf>
    <xf numFmtId="0" fontId="23" fillId="2" borderId="8" xfId="0" applyFont="1" applyFill="1" applyBorder="1" applyAlignment="1">
      <alignment horizontal="center"/>
    </xf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164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Border="1" applyAlignment="1">
      <alignment vertical="top"/>
    </xf>
    <xf numFmtId="0" fontId="24" fillId="2" borderId="7" xfId="0" applyFont="1" applyFill="1" applyBorder="1" applyAlignment="1">
      <alignment vertical="justify" wrapText="1"/>
    </xf>
    <xf numFmtId="0" fontId="24" fillId="2" borderId="7" xfId="0" applyFont="1" applyFill="1" applyBorder="1" applyAlignment="1">
      <alignment horizontal="left" vertical="top" wrapText="1"/>
    </xf>
    <xf numFmtId="164" fontId="23" fillId="2" borderId="0" xfId="0" applyNumberFormat="1" applyFont="1" applyFill="1" applyAlignment="1">
      <alignment horizontal="right" vertical="top" wrapText="1"/>
    </xf>
    <xf numFmtId="0" fontId="23" fillId="2" borderId="0" xfId="0" quotePrefix="1" applyFont="1" applyFill="1" applyBorder="1"/>
    <xf numFmtId="164" fontId="24" fillId="2" borderId="0" xfId="0" applyNumberFormat="1" applyFont="1" applyFill="1" applyAlignment="1">
      <alignment wrapText="1"/>
    </xf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/>
    </xf>
    <xf numFmtId="0" fontId="23" fillId="2" borderId="0" xfId="0" quotePrefix="1" applyFont="1" applyFill="1" applyBorder="1" applyAlignment="1">
      <alignment vertical="top"/>
    </xf>
    <xf numFmtId="164" fontId="23" fillId="2" borderId="0" xfId="0" applyNumberFormat="1" applyFont="1" applyFill="1"/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0" fontId="25" fillId="2" borderId="0" xfId="0" applyFont="1" applyFill="1"/>
    <xf numFmtId="0" fontId="2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0" xfId="0" applyFont="1" applyFill="1" applyBorder="1"/>
    <xf numFmtId="0" fontId="2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6" fillId="2" borderId="0" xfId="0" quotePrefix="1" applyFont="1" applyFill="1" applyBorder="1"/>
    <xf numFmtId="0" fontId="4" fillId="2" borderId="7" xfId="0" applyFont="1" applyFill="1" applyBorder="1"/>
    <xf numFmtId="0" fontId="0" fillId="2" borderId="0" xfId="0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0" fontId="26" fillId="2" borderId="0" xfId="0" applyFont="1" applyFill="1"/>
    <xf numFmtId="0" fontId="3" fillId="2" borderId="7" xfId="0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vertical="justify"/>
    </xf>
    <xf numFmtId="164" fontId="2" fillId="2" borderId="0" xfId="0" applyNumberFormat="1" applyFont="1" applyFill="1"/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16" xfId="0" applyFont="1" applyFill="1" applyBorder="1" applyAlignment="1">
      <alignment horizontal="center"/>
    </xf>
    <xf numFmtId="164" fontId="3" fillId="2" borderId="17" xfId="0" quotePrefix="1" applyNumberFormat="1" applyFont="1" applyFill="1" applyBorder="1" applyAlignment="1">
      <alignment horizontal="center" vertical="justify"/>
    </xf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0" fontId="27" fillId="2" borderId="0" xfId="0" applyFont="1" applyFill="1" applyBorder="1"/>
    <xf numFmtId="165" fontId="29" fillId="2" borderId="0" xfId="1" applyNumberFormat="1" applyFont="1" applyFill="1"/>
    <xf numFmtId="164" fontId="29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 vertical="justify"/>
    </xf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8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3" fillId="2" borderId="0" xfId="0" applyFont="1" applyFill="1"/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4" fontId="14" fillId="2" borderId="7" xfId="0" applyNumberFormat="1" applyFont="1" applyFill="1" applyBorder="1"/>
    <xf numFmtId="16" fontId="12" fillId="2" borderId="0" xfId="0" applyNumberFormat="1" applyFont="1" applyFill="1" applyBorder="1"/>
    <xf numFmtId="0" fontId="12" fillId="2" borderId="8" xfId="0" applyFont="1" applyFill="1" applyBorder="1"/>
    <xf numFmtId="164" fontId="12" fillId="2" borderId="7" xfId="0" applyNumberFormat="1" applyFont="1" applyFill="1" applyBorder="1"/>
    <xf numFmtId="164" fontId="12" fillId="2" borderId="8" xfId="0" applyNumberFormat="1" applyFont="1" applyFill="1" applyBorder="1"/>
    <xf numFmtId="14" fontId="12" fillId="2" borderId="0" xfId="0" quotePrefix="1" applyNumberFormat="1" applyFont="1" applyFill="1" applyBorder="1"/>
    <xf numFmtId="164" fontId="14" fillId="2" borderId="7" xfId="0" quotePrefix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13" fillId="2" borderId="0" xfId="0" applyFont="1" applyFill="1" applyBorder="1"/>
    <xf numFmtId="164" fontId="12" fillId="2" borderId="7" xfId="0" quotePrefix="1" applyNumberFormat="1" applyFont="1" applyFill="1" applyBorder="1" applyAlignment="1">
      <alignment horizontal="center"/>
    </xf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164" fontId="11" fillId="2" borderId="7" xfId="0" applyNumberFormat="1" applyFont="1" applyFill="1" applyBorder="1"/>
    <xf numFmtId="164" fontId="11" fillId="2" borderId="8" xfId="0" applyNumberFormat="1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9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164" fontId="9" fillId="2" borderId="8" xfId="0" quotePrefix="1" applyNumberFormat="1" applyFont="1" applyFill="1" applyBorder="1" applyAlignment="1">
      <alignment horizontal="center" vertical="justify"/>
    </xf>
    <xf numFmtId="164" fontId="24" fillId="2" borderId="2" xfId="0" applyNumberFormat="1" applyFont="1" applyFill="1" applyBorder="1" applyAlignment="1">
      <alignment horizontal="center" vertical="justify"/>
    </xf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/>
    <xf numFmtId="0" fontId="3" fillId="2" borderId="11" xfId="0" applyFont="1" applyFill="1" applyBorder="1" applyAlignment="1">
      <alignment horizontal="center"/>
    </xf>
    <xf numFmtId="9" fontId="0" fillId="2" borderId="0" xfId="4" applyFont="1" applyFill="1"/>
    <xf numFmtId="0" fontId="30" fillId="3" borderId="0" xfId="0" applyFont="1" applyFill="1" applyAlignment="1">
      <alignment horizontal="left" vertical="justify"/>
    </xf>
    <xf numFmtId="0" fontId="30" fillId="3" borderId="0" xfId="0" applyFont="1" applyFill="1"/>
    <xf numFmtId="164" fontId="30" fillId="3" borderId="0" xfId="0" applyNumberFormat="1" applyFont="1" applyFill="1"/>
    <xf numFmtId="0" fontId="31" fillId="3" borderId="0" xfId="0" applyFont="1" applyFill="1"/>
    <xf numFmtId="164" fontId="30" fillId="3" borderId="0" xfId="0" applyNumberFormat="1" applyFont="1" applyFill="1" applyBorder="1"/>
    <xf numFmtId="164" fontId="3" fillId="4" borderId="8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6" fillId="2" borderId="22" xfId="0" applyFont="1" applyFill="1" applyBorder="1"/>
    <xf numFmtId="164" fontId="4" fillId="2" borderId="25" xfId="1" applyNumberFormat="1" applyFont="1" applyFill="1" applyBorder="1" applyAlignment="1" applyProtection="1">
      <alignment horizontal="right"/>
    </xf>
    <xf numFmtId="164" fontId="4" fillId="2" borderId="26" xfId="0" applyNumberFormat="1" applyFont="1" applyFill="1" applyBorder="1"/>
    <xf numFmtId="164" fontId="9" fillId="2" borderId="26" xfId="0" applyNumberFormat="1" applyFont="1" applyFill="1" applyBorder="1"/>
    <xf numFmtId="0" fontId="6" fillId="2" borderId="20" xfId="0" applyFont="1" applyFill="1" applyBorder="1"/>
    <xf numFmtId="0" fontId="3" fillId="2" borderId="27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164" fontId="4" fillId="2" borderId="28" xfId="0" applyNumberFormat="1" applyFont="1" applyFill="1" applyBorder="1"/>
    <xf numFmtId="0" fontId="3" fillId="2" borderId="29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3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2" borderId="22" xfId="0" applyFont="1" applyFill="1" applyBorder="1"/>
    <xf numFmtId="164" fontId="6" fillId="2" borderId="26" xfId="0" applyNumberFormat="1" applyFont="1" applyFill="1" applyBorder="1"/>
    <xf numFmtId="0" fontId="11" fillId="2" borderId="20" xfId="0" applyFont="1" applyFill="1" applyBorder="1"/>
    <xf numFmtId="0" fontId="12" fillId="2" borderId="20" xfId="0" applyFont="1" applyFill="1" applyBorder="1"/>
    <xf numFmtId="164" fontId="3" fillId="2" borderId="26" xfId="0" applyNumberFormat="1" applyFont="1" applyFill="1" applyBorder="1"/>
    <xf numFmtId="164" fontId="4" fillId="2" borderId="26" xfId="0" applyNumberFormat="1" applyFont="1" applyFill="1" applyBorder="1" applyAlignment="1">
      <alignment horizontal="center"/>
    </xf>
    <xf numFmtId="0" fontId="12" fillId="2" borderId="27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2" xfId="0" applyFont="1" applyFill="1" applyBorder="1"/>
    <xf numFmtId="0" fontId="18" fillId="2" borderId="20" xfId="0" applyFont="1" applyFill="1" applyBorder="1"/>
    <xf numFmtId="0" fontId="18" fillId="2" borderId="32" xfId="0" applyFont="1" applyFill="1" applyBorder="1"/>
    <xf numFmtId="0" fontId="11" fillId="2" borderId="21" xfId="0" applyFont="1" applyFill="1" applyBorder="1" applyAlignment="1">
      <alignment horizontal="center" vertical="justify"/>
    </xf>
    <xf numFmtId="0" fontId="12" fillId="2" borderId="31" xfId="0" applyFont="1" applyFill="1" applyBorder="1" applyAlignment="1">
      <alignment horizontal="center" vertical="center"/>
    </xf>
    <xf numFmtId="164" fontId="14" fillId="2" borderId="26" xfId="0" applyNumberFormat="1" applyFont="1" applyFill="1" applyBorder="1"/>
    <xf numFmtId="164" fontId="12" fillId="2" borderId="26" xfId="0" applyNumberFormat="1" applyFont="1" applyFill="1" applyBorder="1"/>
    <xf numFmtId="164" fontId="11" fillId="2" borderId="26" xfId="0" applyNumberFormat="1" applyFont="1" applyFill="1" applyBorder="1"/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164" fontId="14" fillId="2" borderId="33" xfId="0" applyNumberFormat="1" applyFont="1" applyFill="1" applyBorder="1"/>
    <xf numFmtId="164" fontId="14" fillId="2" borderId="34" xfId="0" applyNumberFormat="1" applyFont="1" applyFill="1" applyBorder="1"/>
    <xf numFmtId="0" fontId="12" fillId="2" borderId="29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2" xfId="0" applyFont="1" applyFill="1" applyBorder="1"/>
    <xf numFmtId="0" fontId="12" fillId="2" borderId="22" xfId="0" applyFont="1" applyFill="1" applyBorder="1"/>
    <xf numFmtId="0" fontId="20" fillId="2" borderId="20" xfId="0" applyFont="1" applyFill="1" applyBorder="1"/>
    <xf numFmtId="0" fontId="18" fillId="2" borderId="27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7" fontId="12" fillId="2" borderId="14" xfId="0" applyNumberFormat="1" applyFont="1" applyFill="1" applyBorder="1" applyAlignment="1">
      <alignment horizontal="right"/>
    </xf>
    <xf numFmtId="0" fontId="23" fillId="2" borderId="29" xfId="0" applyFont="1" applyFill="1" applyBorder="1"/>
    <xf numFmtId="0" fontId="23" fillId="2" borderId="15" xfId="0" applyFont="1" applyFill="1" applyBorder="1"/>
    <xf numFmtId="0" fontId="24" fillId="2" borderId="30" xfId="0" applyFont="1" applyFill="1" applyBorder="1" applyAlignment="1">
      <alignment horizontal="right"/>
    </xf>
    <xf numFmtId="0" fontId="24" fillId="2" borderId="20" xfId="0" applyFont="1" applyFill="1" applyBorder="1"/>
    <xf numFmtId="0" fontId="23" fillId="2" borderId="35" xfId="0" applyFont="1" applyFill="1" applyBorder="1"/>
    <xf numFmtId="0" fontId="23" fillId="2" borderId="20" xfId="0" applyFont="1" applyFill="1" applyBorder="1"/>
    <xf numFmtId="0" fontId="23" fillId="2" borderId="22" xfId="0" applyFont="1" applyFill="1" applyBorder="1"/>
    <xf numFmtId="0" fontId="23" fillId="2" borderId="31" xfId="0" applyFont="1" applyFill="1" applyBorder="1" applyAlignment="1">
      <alignment horizontal="left" vertical="justify" wrapText="1"/>
    </xf>
    <xf numFmtId="0" fontId="23" fillId="2" borderId="23" xfId="0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3" fillId="2" borderId="32" xfId="0" applyFont="1" applyFill="1" applyBorder="1"/>
    <xf numFmtId="0" fontId="23" fillId="2" borderId="21" xfId="0" applyFont="1" applyFill="1" applyBorder="1" applyAlignment="1">
      <alignment horizontal="center"/>
    </xf>
    <xf numFmtId="164" fontId="24" fillId="2" borderId="26" xfId="0" applyNumberFormat="1" applyFont="1" applyFill="1" applyBorder="1" applyAlignment="1">
      <alignment horizontal="center" vertical="justify"/>
    </xf>
    <xf numFmtId="164" fontId="23" fillId="2" borderId="26" xfId="0" applyNumberFormat="1" applyFont="1" applyFill="1" applyBorder="1" applyAlignment="1">
      <alignment horizontal="center" vertical="justify"/>
    </xf>
    <xf numFmtId="0" fontId="23" fillId="2" borderId="26" xfId="0" applyFont="1" applyFill="1" applyBorder="1"/>
    <xf numFmtId="0" fontId="23" fillId="2" borderId="27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4" xfId="0" applyFont="1" applyFill="1" applyBorder="1"/>
    <xf numFmtId="0" fontId="3" fillId="2" borderId="32" xfId="0" applyFont="1" applyFill="1" applyBorder="1"/>
    <xf numFmtId="0" fontId="26" fillId="2" borderId="35" xfId="0" applyFont="1" applyFill="1" applyBorder="1"/>
    <xf numFmtId="0" fontId="3" fillId="2" borderId="23" xfId="0" applyFont="1" applyFill="1" applyBorder="1"/>
    <xf numFmtId="0" fontId="9" fillId="2" borderId="25" xfId="0" applyFont="1" applyFill="1" applyBorder="1"/>
    <xf numFmtId="0" fontId="9" fillId="2" borderId="26" xfId="0" applyFont="1" applyFill="1" applyBorder="1"/>
    <xf numFmtId="164" fontId="4" fillId="2" borderId="26" xfId="0" quotePrefix="1" applyNumberFormat="1" applyFont="1" applyFill="1" applyBorder="1" applyAlignment="1">
      <alignment horizontal="center" vertical="justify"/>
    </xf>
    <xf numFmtId="164" fontId="9" fillId="2" borderId="26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164" fontId="4" fillId="2" borderId="26" xfId="0" applyNumberFormat="1" applyFont="1" applyFill="1" applyBorder="1" applyAlignment="1">
      <alignment horizontal="center" vertical="justify"/>
    </xf>
    <xf numFmtId="164" fontId="3" fillId="2" borderId="26" xfId="0" applyNumberFormat="1" applyFont="1" applyFill="1" applyBorder="1" applyAlignment="1">
      <alignment horizontal="center" vertical="justify"/>
    </xf>
    <xf numFmtId="164" fontId="3" fillId="2" borderId="28" xfId="0" quotePrefix="1" applyNumberFormat="1" applyFont="1" applyFill="1" applyBorder="1" applyAlignment="1">
      <alignment horizontal="center" vertical="justify"/>
    </xf>
    <xf numFmtId="164" fontId="3" fillId="2" borderId="36" xfId="0" quotePrefix="1" applyNumberFormat="1" applyFont="1" applyFill="1" applyBorder="1" applyAlignment="1">
      <alignment horizontal="center" vertical="justify"/>
    </xf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0" fontId="3" fillId="2" borderId="29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wrapText="1"/>
    </xf>
    <xf numFmtId="0" fontId="26" fillId="2" borderId="35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/>
    <xf numFmtId="0" fontId="3" fillId="2" borderId="26" xfId="0" applyFont="1" applyFill="1" applyBorder="1"/>
    <xf numFmtId="164" fontId="3" fillId="2" borderId="26" xfId="0" applyNumberFormat="1" applyFont="1" applyFill="1" applyBorder="1" applyAlignment="1">
      <alignment horizontal="center"/>
    </xf>
    <xf numFmtId="0" fontId="5" fillId="2" borderId="27" xfId="0" applyFont="1" applyFill="1" applyBorder="1"/>
    <xf numFmtId="0" fontId="25" fillId="2" borderId="12" xfId="0" applyFont="1" applyFill="1" applyBorder="1"/>
    <xf numFmtId="0" fontId="25" fillId="2" borderId="33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0" fontId="18" fillId="2" borderId="18" xfId="0" applyFont="1" applyFill="1" applyBorder="1"/>
    <xf numFmtId="0" fontId="12" fillId="2" borderId="11" xfId="0" applyFont="1" applyFill="1" applyBorder="1" applyAlignment="1">
      <alignment horizontal="center"/>
    </xf>
    <xf numFmtId="0" fontId="32" fillId="2" borderId="0" xfId="3" applyFont="1" applyFill="1" applyBorder="1" applyAlignment="1"/>
    <xf numFmtId="49" fontId="18" fillId="2" borderId="0" xfId="0" applyNumberFormat="1" applyFont="1" applyFill="1" applyBorder="1"/>
    <xf numFmtId="167" fontId="18" fillId="2" borderId="0" xfId="0" applyNumberFormat="1" applyFont="1" applyFill="1" applyBorder="1"/>
    <xf numFmtId="9" fontId="18" fillId="2" borderId="0" xfId="0" applyNumberFormat="1" applyFont="1" applyFill="1" applyBorder="1"/>
    <xf numFmtId="0" fontId="23" fillId="4" borderId="7" xfId="0" applyFont="1" applyFill="1" applyBorder="1" applyAlignment="1">
      <alignment vertical="justify" wrapText="1"/>
    </xf>
    <xf numFmtId="164" fontId="23" fillId="4" borderId="8" xfId="0" applyNumberFormat="1" applyFont="1" applyFill="1" applyBorder="1" applyAlignment="1">
      <alignment horizontal="center" vertical="justify"/>
    </xf>
    <xf numFmtId="164" fontId="9" fillId="4" borderId="3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164" fontId="14" fillId="4" borderId="7" xfId="0" applyNumberFormat="1" applyFont="1" applyFill="1" applyBorder="1"/>
    <xf numFmtId="164" fontId="14" fillId="4" borderId="8" xfId="0" applyNumberFormat="1" applyFont="1" applyFill="1" applyBorder="1"/>
    <xf numFmtId="164" fontId="12" fillId="4" borderId="7" xfId="0" applyNumberFormat="1" applyFont="1" applyFill="1" applyBorder="1"/>
    <xf numFmtId="164" fontId="12" fillId="4" borderId="8" xfId="0" applyNumberFormat="1" applyFont="1" applyFill="1" applyBorder="1"/>
    <xf numFmtId="164" fontId="14" fillId="4" borderId="7" xfId="0" quotePrefix="1" applyNumberFormat="1" applyFont="1" applyFill="1" applyBorder="1" applyAlignment="1">
      <alignment horizontal="center"/>
    </xf>
    <xf numFmtId="164" fontId="12" fillId="4" borderId="7" xfId="0" quotePrefix="1" applyNumberFormat="1" applyFont="1" applyFill="1" applyBorder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164" fontId="14" fillId="4" borderId="33" xfId="0" applyNumberFormat="1" applyFont="1" applyFill="1" applyBorder="1"/>
    <xf numFmtId="0" fontId="3" fillId="2" borderId="35" xfId="0" applyFont="1" applyFill="1" applyBorder="1" applyAlignment="1">
      <alignment horizontal="center" wrapText="1"/>
    </xf>
    <xf numFmtId="164" fontId="9" fillId="4" borderId="26" xfId="0" applyNumberFormat="1" applyFont="1" applyFill="1" applyBorder="1"/>
    <xf numFmtId="164" fontId="12" fillId="4" borderId="26" xfId="0" applyNumberFormat="1" applyFont="1" applyFill="1" applyBorder="1"/>
    <xf numFmtId="164" fontId="14" fillId="4" borderId="26" xfId="0" applyNumberFormat="1" applyFont="1" applyFill="1" applyBorder="1"/>
    <xf numFmtId="164" fontId="11" fillId="4" borderId="8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center" vertical="justify"/>
    </xf>
    <xf numFmtId="0" fontId="6" fillId="2" borderId="27" xfId="0" applyFont="1" applyFill="1" applyBorder="1"/>
    <xf numFmtId="164" fontId="24" fillId="2" borderId="26" xfId="0" applyNumberFormat="1" applyFont="1" applyFill="1" applyBorder="1" applyAlignment="1"/>
    <xf numFmtId="164" fontId="24" fillId="2" borderId="8" xfId="0" applyNumberFormat="1" applyFont="1" applyFill="1" applyBorder="1" applyAlignment="1"/>
    <xf numFmtId="164" fontId="24" fillId="2" borderId="8" xfId="0" applyNumberFormat="1" applyFont="1" applyFill="1" applyBorder="1" applyAlignment="1">
      <alignment wrapText="1"/>
    </xf>
    <xf numFmtId="0" fontId="5" fillId="2" borderId="0" xfId="2" applyFont="1" applyFill="1" applyBorder="1"/>
    <xf numFmtId="0" fontId="3" fillId="2" borderId="22" xfId="2" applyFont="1" applyFill="1" applyBorder="1"/>
    <xf numFmtId="0" fontId="6" fillId="2" borderId="5" xfId="2" applyFont="1" applyFill="1" applyBorder="1" applyAlignment="1">
      <alignment horizontal="justify" vertical="justify"/>
    </xf>
    <xf numFmtId="0" fontId="3" fillId="2" borderId="6" xfId="2" applyFont="1" applyFill="1" applyBorder="1" applyAlignment="1">
      <alignment horizontal="justify" vertical="justify"/>
    </xf>
    <xf numFmtId="0" fontId="9" fillId="2" borderId="9" xfId="2" applyFont="1" applyFill="1" applyBorder="1" applyAlignment="1">
      <alignment horizontal="right" vertical="justify" wrapText="1"/>
    </xf>
    <xf numFmtId="0" fontId="9" fillId="2" borderId="31" xfId="2" applyFont="1" applyFill="1" applyBorder="1" applyAlignment="1">
      <alignment horizontal="left" vertical="justify" wrapText="1"/>
    </xf>
    <xf numFmtId="0" fontId="3" fillId="2" borderId="20" xfId="2" applyFont="1" applyFill="1" applyBorder="1"/>
    <xf numFmtId="0" fontId="6" fillId="2" borderId="0" xfId="2" applyFont="1" applyFill="1" applyBorder="1" applyAlignment="1">
      <alignment horizontal="justify" vertical="justify"/>
    </xf>
    <xf numFmtId="0" fontId="3" fillId="2" borderId="0" xfId="2" applyFont="1" applyFill="1" applyBorder="1" applyAlignment="1">
      <alignment horizontal="justify" vertical="justify"/>
    </xf>
    <xf numFmtId="0" fontId="3" fillId="2" borderId="2" xfId="2" applyFont="1" applyFill="1" applyBorder="1" applyAlignment="1">
      <alignment horizontal="center"/>
    </xf>
    <xf numFmtId="0" fontId="3" fillId="2" borderId="23" xfId="2" applyFont="1" applyFill="1" applyBorder="1" applyAlignment="1">
      <alignment horizontal="center"/>
    </xf>
    <xf numFmtId="0" fontId="26" fillId="2" borderId="0" xfId="2" applyFont="1" applyFill="1" applyBorder="1"/>
    <xf numFmtId="0" fontId="3" fillId="2" borderId="8" xfId="2" applyFont="1" applyFill="1" applyBorder="1" applyAlignment="1">
      <alignment horizontal="center" wrapText="1"/>
    </xf>
    <xf numFmtId="0" fontId="3" fillId="2" borderId="32" xfId="2" applyFont="1" applyFill="1" applyBorder="1"/>
    <xf numFmtId="0" fontId="6" fillId="2" borderId="4" xfId="2" applyFont="1" applyFill="1" applyBorder="1" applyAlignment="1">
      <alignment horizontal="justify" vertical="justify"/>
    </xf>
    <xf numFmtId="0" fontId="3" fillId="2" borderId="4" xfId="2" applyFont="1" applyFill="1" applyBorder="1"/>
    <xf numFmtId="0" fontId="3" fillId="2" borderId="11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justify" vertical="justify" wrapText="1"/>
    </xf>
    <xf numFmtId="0" fontId="3" fillId="2" borderId="8" xfId="2" applyFont="1" applyFill="1" applyBorder="1" applyAlignment="1">
      <alignment horizontal="center"/>
    </xf>
    <xf numFmtId="0" fontId="3" fillId="2" borderId="26" xfId="2" applyFont="1" applyFill="1" applyBorder="1" applyAlignment="1">
      <alignment horizontal="center"/>
    </xf>
    <xf numFmtId="0" fontId="33" fillId="2" borderId="7" xfId="2" applyFont="1" applyFill="1" applyBorder="1" applyAlignment="1">
      <alignment horizontal="justify" vertical="justify" wrapText="1"/>
    </xf>
    <xf numFmtId="0" fontId="3" fillId="2" borderId="8" xfId="2" applyFont="1" applyFill="1" applyBorder="1"/>
    <xf numFmtId="0" fontId="3" fillId="2" borderId="26" xfId="2" applyFont="1" applyFill="1" applyBorder="1"/>
    <xf numFmtId="0" fontId="3" fillId="2" borderId="0" xfId="2" applyFont="1" applyFill="1" applyBorder="1"/>
    <xf numFmtId="0" fontId="3" fillId="2" borderId="26" xfId="2" applyFont="1" applyFill="1" applyBorder="1" applyAlignment="1">
      <alignment horizontal="right"/>
    </xf>
    <xf numFmtId="0" fontId="3" fillId="2" borderId="0" xfId="2" quotePrefix="1" applyFont="1" applyFill="1" applyBorder="1" applyAlignment="1">
      <alignment horizontal="justify" vertical="justify"/>
    </xf>
    <xf numFmtId="0" fontId="34" fillId="2" borderId="7" xfId="2" applyFont="1" applyFill="1" applyBorder="1" applyAlignment="1">
      <alignment horizontal="justify" vertical="justify" wrapText="1"/>
    </xf>
    <xf numFmtId="165" fontId="34" fillId="2" borderId="8" xfId="1" applyNumberFormat="1" applyFont="1" applyFill="1" applyBorder="1" applyAlignment="1">
      <alignment vertical="top" wrapText="1"/>
    </xf>
    <xf numFmtId="165" fontId="34" fillId="2" borderId="26" xfId="1" applyNumberFormat="1" applyFont="1" applyFill="1" applyBorder="1" applyAlignment="1">
      <alignment vertical="top" wrapText="1"/>
    </xf>
    <xf numFmtId="164" fontId="3" fillId="2" borderId="7" xfId="2" applyNumberFormat="1" applyFont="1" applyFill="1" applyBorder="1" applyAlignment="1">
      <alignment horizontal="center"/>
    </xf>
    <xf numFmtId="164" fontId="3" fillId="2" borderId="35" xfId="2" applyNumberFormat="1" applyFont="1" applyFill="1" applyBorder="1" applyAlignment="1">
      <alignment horizontal="center"/>
    </xf>
    <xf numFmtId="164" fontId="3" fillId="2" borderId="0" xfId="2" applyNumberFormat="1" applyFont="1" applyFill="1" applyBorder="1"/>
    <xf numFmtId="0" fontId="6" fillId="2" borderId="0" xfId="2" quotePrefix="1" applyFont="1" applyFill="1" applyBorder="1" applyAlignment="1">
      <alignment horizontal="justify" vertical="justify"/>
    </xf>
    <xf numFmtId="0" fontId="34" fillId="2" borderId="8" xfId="2" applyFont="1" applyFill="1" applyBorder="1" applyAlignment="1">
      <alignment vertical="top" wrapText="1"/>
    </xf>
    <xf numFmtId="0" fontId="34" fillId="2" borderId="26" xfId="2" applyFont="1" applyFill="1" applyBorder="1" applyAlignment="1">
      <alignment vertical="top" wrapText="1"/>
    </xf>
    <xf numFmtId="0" fontId="33" fillId="2" borderId="7" xfId="2" applyFont="1" applyFill="1" applyBorder="1" applyAlignment="1">
      <alignment horizontal="justify" vertical="justify"/>
    </xf>
    <xf numFmtId="164" fontId="35" fillId="2" borderId="26" xfId="2" applyNumberFormat="1" applyFont="1" applyFill="1" applyBorder="1" applyAlignment="1">
      <alignment vertical="top" wrapText="1"/>
    </xf>
    <xf numFmtId="0" fontId="3" fillId="2" borderId="7" xfId="2" applyFont="1" applyFill="1" applyBorder="1" applyAlignment="1">
      <alignment horizontal="justify" vertical="justify"/>
    </xf>
    <xf numFmtId="0" fontId="6" fillId="2" borderId="7" xfId="2" applyFont="1" applyFill="1" applyBorder="1" applyAlignment="1">
      <alignment horizontal="justify" vertical="justify"/>
    </xf>
    <xf numFmtId="165" fontId="4" fillId="2" borderId="26" xfId="1" applyNumberFormat="1" applyFont="1" applyFill="1" applyBorder="1"/>
    <xf numFmtId="0" fontId="3" fillId="2" borderId="8" xfId="2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7" xfId="2" quotePrefix="1" applyFont="1" applyFill="1" applyBorder="1" applyAlignment="1">
      <alignment horizontal="justify" vertical="justify"/>
    </xf>
    <xf numFmtId="0" fontId="3" fillId="2" borderId="27" xfId="2" applyFont="1" applyFill="1" applyBorder="1"/>
    <xf numFmtId="0" fontId="3" fillId="2" borderId="12" xfId="2" quotePrefix="1" applyFont="1" applyFill="1" applyBorder="1" applyAlignment="1">
      <alignment horizontal="justify" vertical="justify"/>
    </xf>
    <xf numFmtId="0" fontId="34" fillId="2" borderId="33" xfId="2" applyFont="1" applyFill="1" applyBorder="1" applyAlignment="1">
      <alignment horizontal="justify" vertical="justify" wrapText="1"/>
    </xf>
    <xf numFmtId="164" fontId="3" fillId="2" borderId="33" xfId="2" applyNumberFormat="1" applyFont="1" applyFill="1" applyBorder="1" applyAlignment="1">
      <alignment horizontal="center"/>
    </xf>
    <xf numFmtId="0" fontId="3" fillId="2" borderId="0" xfId="2" applyFont="1" applyFill="1"/>
    <xf numFmtId="0" fontId="36" fillId="2" borderId="0" xfId="2" applyFont="1" applyFill="1" applyAlignment="1">
      <alignment horizontal="justify" vertical="justify"/>
    </xf>
    <xf numFmtId="0" fontId="3" fillId="2" borderId="0" xfId="2" applyFont="1" applyFill="1" applyAlignment="1">
      <alignment horizontal="justify" vertical="justify"/>
    </xf>
    <xf numFmtId="0" fontId="5" fillId="2" borderId="0" xfId="2" applyFont="1" applyFill="1"/>
    <xf numFmtId="0" fontId="8" fillId="2" borderId="0" xfId="2" applyFont="1" applyFill="1" applyBorder="1" applyAlignment="1">
      <alignment horizontal="justify" vertical="justify"/>
    </xf>
    <xf numFmtId="0" fontId="5" fillId="2" borderId="0" xfId="2" applyFont="1" applyFill="1" applyAlignment="1">
      <alignment horizontal="justify" vertical="justify"/>
    </xf>
    <xf numFmtId="164" fontId="4" fillId="2" borderId="7" xfId="2" applyNumberFormat="1" applyFont="1" applyFill="1" applyBorder="1" applyAlignment="1">
      <alignment horizontal="center"/>
    </xf>
    <xf numFmtId="167" fontId="3" fillId="2" borderId="35" xfId="2" applyNumberFormat="1" applyFont="1" applyFill="1" applyBorder="1" applyAlignment="1">
      <alignment horizontal="center"/>
    </xf>
    <xf numFmtId="166" fontId="3" fillId="2" borderId="35" xfId="1" applyFont="1" applyFill="1" applyBorder="1" applyAlignment="1">
      <alignment horizontal="right"/>
    </xf>
    <xf numFmtId="167" fontId="3" fillId="2" borderId="28" xfId="2" applyNumberFormat="1" applyFont="1" applyFill="1" applyBorder="1" applyAlignment="1">
      <alignment horizontal="center"/>
    </xf>
    <xf numFmtId="165" fontId="0" fillId="2" borderId="0" xfId="1" applyNumberFormat="1" applyFont="1" applyFill="1"/>
    <xf numFmtId="164" fontId="4" fillId="2" borderId="35" xfId="2" applyNumberFormat="1" applyFont="1" applyFill="1" applyBorder="1" applyAlignment="1">
      <alignment horizontal="center"/>
    </xf>
    <xf numFmtId="0" fontId="12" fillId="2" borderId="30" xfId="0" applyFont="1" applyFill="1" applyBorder="1"/>
    <xf numFmtId="0" fontId="12" fillId="2" borderId="35" xfId="0" applyFont="1" applyFill="1" applyBorder="1"/>
    <xf numFmtId="0" fontId="12" fillId="2" borderId="25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 wrapText="1"/>
    </xf>
    <xf numFmtId="0" fontId="12" fillId="2" borderId="41" xfId="0" applyFont="1" applyFill="1" applyBorder="1" applyAlignment="1">
      <alignment horizontal="center"/>
    </xf>
    <xf numFmtId="164" fontId="11" fillId="2" borderId="26" xfId="0" applyNumberFormat="1" applyFont="1" applyFill="1" applyBorder="1" applyAlignment="1">
      <alignment horizontal="right"/>
    </xf>
    <xf numFmtId="164" fontId="12" fillId="2" borderId="26" xfId="0" applyNumberFormat="1" applyFont="1" applyFill="1" applyBorder="1" applyAlignment="1">
      <alignment horizontal="right"/>
    </xf>
    <xf numFmtId="164" fontId="12" fillId="2" borderId="26" xfId="0" quotePrefix="1" applyNumberFormat="1" applyFont="1" applyFill="1" applyBorder="1" applyAlignment="1">
      <alignment horizontal="right"/>
    </xf>
    <xf numFmtId="164" fontId="11" fillId="4" borderId="26" xfId="0" applyNumberFormat="1" applyFont="1" applyFill="1" applyBorder="1" applyAlignment="1">
      <alignment horizontal="right"/>
    </xf>
    <xf numFmtId="164" fontId="13" fillId="2" borderId="26" xfId="0" applyNumberFormat="1" applyFont="1" applyFill="1" applyBorder="1" applyAlignment="1">
      <alignment horizontal="right"/>
    </xf>
    <xf numFmtId="164" fontId="22" fillId="2" borderId="26" xfId="0" applyNumberFormat="1" applyFont="1" applyFill="1" applyBorder="1" applyAlignment="1">
      <alignment horizontal="right"/>
    </xf>
    <xf numFmtId="167" fontId="12" fillId="2" borderId="28" xfId="0" applyNumberFormat="1" applyFont="1" applyFill="1" applyBorder="1" applyAlignment="1">
      <alignment horizontal="right"/>
    </xf>
    <xf numFmtId="167" fontId="18" fillId="2" borderId="35" xfId="0" applyNumberFormat="1" applyFont="1" applyFill="1" applyBorder="1"/>
    <xf numFmtId="9" fontId="18" fillId="2" borderId="35" xfId="0" applyNumberFormat="1" applyFont="1" applyFill="1" applyBorder="1"/>
    <xf numFmtId="0" fontId="18" fillId="2" borderId="35" xfId="0" applyFont="1" applyFill="1" applyBorder="1"/>
    <xf numFmtId="0" fontId="3" fillId="2" borderId="35" xfId="2" applyFont="1" applyFill="1" applyBorder="1" applyAlignment="1">
      <alignment horizontal="center" wrapText="1"/>
    </xf>
    <xf numFmtId="0" fontId="4" fillId="2" borderId="7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/>
    </xf>
    <xf numFmtId="164" fontId="4" fillId="2" borderId="26" xfId="0" applyNumberFormat="1" applyFont="1" applyFill="1" applyBorder="1" applyAlignment="1">
      <alignment horizontal="center"/>
    </xf>
    <xf numFmtId="0" fontId="14" fillId="2" borderId="7" xfId="0" applyFont="1" applyFill="1" applyBorder="1" applyAlignment="1">
      <alignment wrapText="1"/>
    </xf>
    <xf numFmtId="0" fontId="2" fillId="2" borderId="2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5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3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7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2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0" fontId="12" fillId="2" borderId="37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164" fontId="11" fillId="2" borderId="26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6" fillId="2" borderId="2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6" fillId="2" borderId="38" xfId="2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40" xfId="2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2"/>
    <cellStyle name="Normal_1.BÖLÜM-MALİ TABLOLAR-ak-pas-gn-kz-özk-na-kd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tak/B&#252;t&#231;e%20ve%20Raporlama/Y&#214;NET&#304;M%20RAPORLAMASI%20&amp;%20B&#220;T&#199;E/MEHMET_ARSLAN/BA&#286;IMSIZ%20DENET&#304;M/TMS/2010/06%20HAZ&#304;RAN%202010/SOLO/SOLO%20D&#304;PNOTLAR%20HAZ&#304;RAN%20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81"/>
  <sheetViews>
    <sheetView showGridLines="0" view="pageBreakPreview" zoomScale="60" zoomScaleNormal="70" workbookViewId="0">
      <selection activeCell="E10" sqref="E10:J10"/>
    </sheetView>
  </sheetViews>
  <sheetFormatPr defaultRowHeight="12.75"/>
  <cols>
    <col min="1" max="1" width="1.42578125" style="235" customWidth="1"/>
    <col min="2" max="2" width="7.140625" style="235" customWidth="1"/>
    <col min="3" max="3" width="77.85546875" style="235" customWidth="1"/>
    <col min="4" max="4" width="10.42578125" style="235" customWidth="1"/>
    <col min="5" max="5" width="14" style="235" bestFit="1" customWidth="1"/>
    <col min="6" max="6" width="15.140625" style="210" customWidth="1"/>
    <col min="7" max="7" width="14" style="235" bestFit="1" customWidth="1"/>
    <col min="8" max="8" width="12.5703125" style="235" customWidth="1"/>
    <col min="9" max="9" width="15" style="235" customWidth="1"/>
    <col min="10" max="10" width="14" style="235" bestFit="1" customWidth="1"/>
    <col min="11" max="11" width="10.28515625" style="235" bestFit="1" customWidth="1"/>
    <col min="12" max="12" width="12.28515625" style="235" bestFit="1" customWidth="1"/>
    <col min="13" max="13" width="9.140625" style="235"/>
    <col min="14" max="14" width="10.140625" style="235" bestFit="1" customWidth="1"/>
    <col min="15" max="16384" width="9.140625" style="235"/>
  </cols>
  <sheetData>
    <row r="1" spans="1:19" ht="15.75" customHeight="1">
      <c r="A1" s="509"/>
      <c r="B1" s="510"/>
      <c r="C1" s="510"/>
      <c r="D1" s="510"/>
      <c r="E1" s="510"/>
      <c r="F1" s="510"/>
      <c r="G1" s="510"/>
      <c r="H1" s="510"/>
      <c r="I1" s="510"/>
      <c r="J1" s="511"/>
    </row>
    <row r="2" spans="1:19" ht="16.5" customHeight="1">
      <c r="A2" s="496" t="s">
        <v>514</v>
      </c>
      <c r="B2" s="497"/>
      <c r="C2" s="497"/>
      <c r="D2" s="497"/>
      <c r="E2" s="497"/>
      <c r="F2" s="497"/>
      <c r="G2" s="497"/>
      <c r="H2" s="497"/>
      <c r="I2" s="497"/>
      <c r="J2" s="498"/>
    </row>
    <row r="3" spans="1:19" ht="15.75">
      <c r="A3" s="278"/>
      <c r="B3" s="83"/>
      <c r="C3" s="83"/>
      <c r="D3" s="83"/>
      <c r="E3" s="83"/>
      <c r="F3" s="83"/>
      <c r="G3" s="86"/>
      <c r="H3" s="86"/>
      <c r="I3" s="86"/>
      <c r="J3" s="279"/>
    </row>
    <row r="4" spans="1:19" ht="12" customHeight="1">
      <c r="A4" s="280"/>
      <c r="B4" s="103"/>
      <c r="C4" s="103"/>
      <c r="D4" s="107"/>
      <c r="E4" s="499" t="s">
        <v>0</v>
      </c>
      <c r="F4" s="500"/>
      <c r="G4" s="500"/>
      <c r="H4" s="500"/>
      <c r="I4" s="500"/>
      <c r="J4" s="501"/>
    </row>
    <row r="5" spans="1:19" ht="12" customHeight="1">
      <c r="A5" s="278"/>
      <c r="B5" s="83"/>
      <c r="C5" s="83"/>
      <c r="D5" s="245"/>
      <c r="E5" s="502"/>
      <c r="F5" s="503"/>
      <c r="G5" s="503"/>
      <c r="H5" s="504"/>
      <c r="I5" s="504"/>
      <c r="J5" s="505"/>
    </row>
    <row r="6" spans="1:19" ht="15.75" customHeight="1">
      <c r="A6" s="278"/>
      <c r="B6" s="83"/>
      <c r="C6" s="83"/>
      <c r="D6" s="245"/>
      <c r="E6" s="205"/>
      <c r="F6" s="105" t="s">
        <v>1</v>
      </c>
      <c r="G6" s="206"/>
      <c r="H6" s="205"/>
      <c r="I6" s="105" t="s">
        <v>2</v>
      </c>
      <c r="J6" s="281"/>
    </row>
    <row r="7" spans="1:19" ht="15.75" customHeight="1">
      <c r="A7" s="278"/>
      <c r="B7" s="83"/>
      <c r="C7" s="83"/>
      <c r="D7" s="245"/>
      <c r="E7" s="506" t="s">
        <v>130</v>
      </c>
      <c r="F7" s="507"/>
      <c r="G7" s="508"/>
      <c r="H7" s="507" t="s">
        <v>130</v>
      </c>
      <c r="I7" s="507"/>
      <c r="J7" s="512"/>
    </row>
    <row r="8" spans="1:19" ht="15.75" customHeight="1">
      <c r="A8" s="278"/>
      <c r="B8" s="83"/>
      <c r="C8" s="246" t="s">
        <v>3</v>
      </c>
      <c r="D8" s="85" t="s">
        <v>4</v>
      </c>
      <c r="E8" s="208"/>
      <c r="F8" s="175" t="s">
        <v>586</v>
      </c>
      <c r="G8" s="209"/>
      <c r="H8" s="208"/>
      <c r="I8" s="175" t="s">
        <v>573</v>
      </c>
      <c r="J8" s="282"/>
    </row>
    <row r="9" spans="1:19" ht="15.75" customHeight="1">
      <c r="A9" s="278"/>
      <c r="B9" s="83"/>
      <c r="C9" s="246"/>
      <c r="D9" s="85"/>
      <c r="E9" s="208" t="s">
        <v>5</v>
      </c>
      <c r="F9" s="211" t="s">
        <v>6</v>
      </c>
      <c r="G9" s="89" t="s">
        <v>7</v>
      </c>
      <c r="H9" s="208" t="s">
        <v>5</v>
      </c>
      <c r="I9" s="211" t="s">
        <v>6</v>
      </c>
      <c r="J9" s="283" t="s">
        <v>7</v>
      </c>
      <c r="N9" s="264"/>
    </row>
    <row r="10" spans="1:19" s="250" customFormat="1" ht="15.75">
      <c r="A10" s="284"/>
      <c r="B10" s="247" t="s">
        <v>8</v>
      </c>
      <c r="C10" s="247" t="s">
        <v>9</v>
      </c>
      <c r="D10" s="248" t="s">
        <v>10</v>
      </c>
      <c r="E10" s="1">
        <v>1357173</v>
      </c>
      <c r="F10" s="2">
        <v>727792</v>
      </c>
      <c r="G10" s="2">
        <v>2084965</v>
      </c>
      <c r="H10" s="1">
        <v>979395</v>
      </c>
      <c r="I10" s="2">
        <v>1365613</v>
      </c>
      <c r="J10" s="285">
        <v>2345008</v>
      </c>
      <c r="K10" s="249"/>
      <c r="L10" s="249"/>
      <c r="N10" s="271"/>
      <c r="O10" s="4"/>
      <c r="P10" s="4"/>
      <c r="Q10" s="249"/>
      <c r="R10" s="249"/>
      <c r="S10" s="249"/>
    </row>
    <row r="11" spans="1:19" ht="15.75">
      <c r="A11" s="278"/>
      <c r="B11" s="91" t="s">
        <v>11</v>
      </c>
      <c r="C11" s="251" t="s">
        <v>12</v>
      </c>
      <c r="D11" s="3" t="s">
        <v>13</v>
      </c>
      <c r="E11" s="223">
        <v>0</v>
      </c>
      <c r="F11" s="223">
        <v>2581</v>
      </c>
      <c r="G11" s="223">
        <v>2581</v>
      </c>
      <c r="H11" s="223">
        <v>0</v>
      </c>
      <c r="I11" s="223">
        <v>3889</v>
      </c>
      <c r="J11" s="286">
        <v>3889</v>
      </c>
      <c r="K11" s="249"/>
      <c r="L11" s="249"/>
      <c r="N11" s="4"/>
      <c r="O11" s="4"/>
      <c r="P11" s="4"/>
      <c r="Q11" s="249"/>
      <c r="R11" s="249"/>
      <c r="S11" s="249"/>
    </row>
    <row r="12" spans="1:19" ht="15.75">
      <c r="A12" s="278"/>
      <c r="B12" s="96" t="s">
        <v>14</v>
      </c>
      <c r="C12" s="252" t="s">
        <v>15</v>
      </c>
      <c r="D12" s="3"/>
      <c r="E12" s="219">
        <v>0</v>
      </c>
      <c r="F12" s="253">
        <v>2581</v>
      </c>
      <c r="G12" s="253">
        <v>2581</v>
      </c>
      <c r="H12" s="253">
        <v>0</v>
      </c>
      <c r="I12" s="253">
        <v>3889</v>
      </c>
      <c r="J12" s="287">
        <v>3889</v>
      </c>
      <c r="K12" s="249"/>
      <c r="L12" s="249"/>
      <c r="N12" s="4"/>
      <c r="O12" s="4"/>
      <c r="P12" s="4"/>
      <c r="Q12" s="249"/>
      <c r="R12" s="249"/>
      <c r="S12" s="249"/>
    </row>
    <row r="13" spans="1:19" ht="15.75">
      <c r="A13" s="278"/>
      <c r="B13" s="96" t="s">
        <v>16</v>
      </c>
      <c r="C13" s="252" t="s">
        <v>17</v>
      </c>
      <c r="D13" s="3"/>
      <c r="E13" s="219">
        <v>0</v>
      </c>
      <c r="F13" s="253">
        <v>0</v>
      </c>
      <c r="G13" s="253">
        <v>0</v>
      </c>
      <c r="H13" s="219">
        <v>0</v>
      </c>
      <c r="I13" s="219">
        <v>0</v>
      </c>
      <c r="J13" s="287">
        <v>0</v>
      </c>
      <c r="K13" s="249"/>
      <c r="L13" s="249"/>
      <c r="N13" s="4"/>
      <c r="O13" s="4"/>
      <c r="P13" s="4"/>
      <c r="Q13" s="249"/>
      <c r="R13" s="249"/>
      <c r="S13" s="249"/>
    </row>
    <row r="14" spans="1:19" ht="15.75">
      <c r="A14" s="278"/>
      <c r="B14" s="96" t="s">
        <v>18</v>
      </c>
      <c r="C14" s="252" t="s">
        <v>19</v>
      </c>
      <c r="D14" s="3"/>
      <c r="E14" s="253">
        <v>0</v>
      </c>
      <c r="F14" s="253">
        <v>0</v>
      </c>
      <c r="G14" s="253">
        <v>0</v>
      </c>
      <c r="H14" s="253">
        <v>0</v>
      </c>
      <c r="I14" s="219">
        <v>0</v>
      </c>
      <c r="J14" s="287">
        <v>0</v>
      </c>
      <c r="K14" s="249"/>
      <c r="L14" s="249"/>
      <c r="N14" s="4"/>
      <c r="O14" s="4"/>
      <c r="P14" s="4"/>
      <c r="Q14" s="249"/>
      <c r="R14" s="249"/>
      <c r="S14" s="249"/>
    </row>
    <row r="15" spans="1:19" ht="15.75">
      <c r="A15" s="278"/>
      <c r="B15" s="96" t="s">
        <v>20</v>
      </c>
      <c r="C15" s="252" t="s">
        <v>525</v>
      </c>
      <c r="D15" s="3"/>
      <c r="E15" s="253">
        <v>0</v>
      </c>
      <c r="F15" s="253">
        <v>2581</v>
      </c>
      <c r="G15" s="253">
        <v>2581</v>
      </c>
      <c r="H15" s="253">
        <v>0</v>
      </c>
      <c r="I15" s="253">
        <v>3889</v>
      </c>
      <c r="J15" s="287">
        <v>3889</v>
      </c>
      <c r="K15" s="249"/>
      <c r="L15" s="249"/>
      <c r="N15" s="4"/>
      <c r="O15" s="4"/>
      <c r="P15" s="4"/>
      <c r="Q15" s="249"/>
      <c r="R15" s="249"/>
      <c r="S15" s="249"/>
    </row>
    <row r="16" spans="1:19" ht="15.75">
      <c r="A16" s="278"/>
      <c r="B16" s="96" t="s">
        <v>507</v>
      </c>
      <c r="C16" s="252" t="s">
        <v>21</v>
      </c>
      <c r="D16" s="3"/>
      <c r="E16" s="253">
        <v>0</v>
      </c>
      <c r="F16" s="219">
        <v>0</v>
      </c>
      <c r="G16" s="219">
        <v>0</v>
      </c>
      <c r="H16" s="253">
        <v>0</v>
      </c>
      <c r="I16" s="219">
        <v>0</v>
      </c>
      <c r="J16" s="287">
        <v>0</v>
      </c>
      <c r="K16" s="249"/>
      <c r="L16" s="249"/>
      <c r="N16" s="4"/>
      <c r="O16" s="4"/>
      <c r="P16" s="4"/>
      <c r="Q16" s="249"/>
      <c r="R16" s="249"/>
      <c r="S16" s="249"/>
    </row>
    <row r="17" spans="1:19" ht="15.75">
      <c r="A17" s="278"/>
      <c r="B17" s="96" t="s">
        <v>22</v>
      </c>
      <c r="C17" s="191" t="s">
        <v>23</v>
      </c>
      <c r="D17" s="3"/>
      <c r="E17" s="253">
        <v>0</v>
      </c>
      <c r="F17" s="219">
        <v>0</v>
      </c>
      <c r="G17" s="219">
        <v>0</v>
      </c>
      <c r="H17" s="253">
        <v>0</v>
      </c>
      <c r="I17" s="219">
        <v>0</v>
      </c>
      <c r="J17" s="287">
        <v>0</v>
      </c>
      <c r="K17" s="249"/>
      <c r="L17" s="249"/>
      <c r="N17" s="4"/>
      <c r="O17" s="4"/>
      <c r="P17" s="4"/>
      <c r="Q17" s="249"/>
      <c r="R17" s="249"/>
      <c r="S17" s="249"/>
    </row>
    <row r="18" spans="1:19" ht="15.75">
      <c r="A18" s="278"/>
      <c r="B18" s="96" t="s">
        <v>24</v>
      </c>
      <c r="C18" s="252" t="s">
        <v>17</v>
      </c>
      <c r="D18" s="3"/>
      <c r="E18" s="253">
        <v>0</v>
      </c>
      <c r="F18" s="219">
        <v>0</v>
      </c>
      <c r="G18" s="219">
        <v>0</v>
      </c>
      <c r="H18" s="253">
        <v>0</v>
      </c>
      <c r="I18" s="219">
        <v>0</v>
      </c>
      <c r="J18" s="287">
        <v>0</v>
      </c>
      <c r="K18" s="249"/>
      <c r="L18" s="249"/>
      <c r="N18" s="4"/>
      <c r="O18" s="4"/>
      <c r="P18" s="4"/>
      <c r="Q18" s="249"/>
      <c r="R18" s="249"/>
      <c r="S18" s="249"/>
    </row>
    <row r="19" spans="1:19" ht="15.75">
      <c r="A19" s="278"/>
      <c r="B19" s="96" t="s">
        <v>25</v>
      </c>
      <c r="C19" s="252" t="s">
        <v>19</v>
      </c>
      <c r="D19" s="3"/>
      <c r="E19" s="253">
        <v>0</v>
      </c>
      <c r="F19" s="219">
        <v>0</v>
      </c>
      <c r="G19" s="219">
        <v>0</v>
      </c>
      <c r="H19" s="253">
        <v>0</v>
      </c>
      <c r="I19" s="219">
        <v>0</v>
      </c>
      <c r="J19" s="287">
        <v>0</v>
      </c>
      <c r="K19" s="249"/>
      <c r="L19" s="249"/>
      <c r="N19" s="4"/>
      <c r="O19" s="4"/>
      <c r="P19" s="4"/>
      <c r="Q19" s="249"/>
      <c r="R19" s="249"/>
      <c r="S19" s="249"/>
    </row>
    <row r="20" spans="1:19" ht="15.75">
      <c r="A20" s="278"/>
      <c r="B20" s="96" t="s">
        <v>26</v>
      </c>
      <c r="C20" s="252" t="s">
        <v>43</v>
      </c>
      <c r="D20" s="3"/>
      <c r="E20" s="253">
        <v>0</v>
      </c>
      <c r="F20" s="219">
        <v>0</v>
      </c>
      <c r="G20" s="219">
        <v>0</v>
      </c>
      <c r="H20" s="253">
        <v>0</v>
      </c>
      <c r="I20" s="219">
        <v>0</v>
      </c>
      <c r="J20" s="287">
        <v>0</v>
      </c>
      <c r="K20" s="249"/>
      <c r="L20" s="249"/>
      <c r="N20" s="4"/>
      <c r="O20" s="4"/>
      <c r="P20" s="4"/>
      <c r="Q20" s="249"/>
      <c r="R20" s="249"/>
      <c r="S20" s="249"/>
    </row>
    <row r="21" spans="1:19" ht="15.75">
      <c r="A21" s="278"/>
      <c r="B21" s="96" t="s">
        <v>508</v>
      </c>
      <c r="C21" s="252" t="s">
        <v>21</v>
      </c>
      <c r="D21" s="3"/>
      <c r="E21" s="253">
        <v>0</v>
      </c>
      <c r="F21" s="219">
        <v>0</v>
      </c>
      <c r="G21" s="219">
        <v>0</v>
      </c>
      <c r="H21" s="253">
        <v>0</v>
      </c>
      <c r="I21" s="219">
        <v>0</v>
      </c>
      <c r="J21" s="287">
        <v>0</v>
      </c>
      <c r="K21" s="249"/>
      <c r="L21" s="249"/>
      <c r="N21" s="4"/>
      <c r="O21" s="4"/>
      <c r="P21" s="4"/>
      <c r="Q21" s="249"/>
      <c r="R21" s="249"/>
      <c r="S21" s="249"/>
    </row>
    <row r="22" spans="1:19" s="250" customFormat="1" ht="15.75">
      <c r="A22" s="288"/>
      <c r="B22" s="91" t="s">
        <v>28</v>
      </c>
      <c r="C22" s="254" t="s">
        <v>29</v>
      </c>
      <c r="D22" s="3" t="s">
        <v>30</v>
      </c>
      <c r="E22" s="255">
        <v>36237</v>
      </c>
      <c r="F22" s="223">
        <v>150375</v>
      </c>
      <c r="G22" s="223">
        <v>186612</v>
      </c>
      <c r="H22" s="255">
        <v>7951</v>
      </c>
      <c r="I22" s="223">
        <v>139067</v>
      </c>
      <c r="J22" s="286">
        <v>147018</v>
      </c>
      <c r="K22" s="249"/>
      <c r="L22" s="249"/>
      <c r="N22" s="4"/>
      <c r="O22" s="4"/>
      <c r="P22" s="4"/>
      <c r="Q22" s="249"/>
      <c r="R22" s="249"/>
      <c r="S22" s="249"/>
    </row>
    <row r="23" spans="1:19" s="250" customFormat="1" ht="15.75">
      <c r="A23" s="288"/>
      <c r="B23" s="93" t="s">
        <v>31</v>
      </c>
      <c r="C23" s="256" t="s">
        <v>32</v>
      </c>
      <c r="D23" s="3"/>
      <c r="E23" s="255">
        <v>0</v>
      </c>
      <c r="F23" s="223">
        <v>0</v>
      </c>
      <c r="G23" s="223">
        <v>0</v>
      </c>
      <c r="H23" s="255">
        <v>0</v>
      </c>
      <c r="I23" s="223">
        <v>0</v>
      </c>
      <c r="J23" s="286">
        <v>0</v>
      </c>
      <c r="K23" s="249"/>
      <c r="L23" s="249"/>
      <c r="N23" s="4"/>
      <c r="O23" s="4"/>
      <c r="P23" s="4"/>
      <c r="Q23" s="249"/>
      <c r="R23" s="249"/>
      <c r="S23" s="249"/>
    </row>
    <row r="24" spans="1:19" ht="15.75">
      <c r="A24" s="278"/>
      <c r="B24" s="91" t="s">
        <v>33</v>
      </c>
      <c r="C24" s="251" t="s">
        <v>34</v>
      </c>
      <c r="D24" s="3" t="s">
        <v>35</v>
      </c>
      <c r="E24" s="255">
        <v>394577</v>
      </c>
      <c r="F24" s="223">
        <v>0</v>
      </c>
      <c r="G24" s="223">
        <v>394577</v>
      </c>
      <c r="H24" s="255">
        <v>80204</v>
      </c>
      <c r="I24" s="223">
        <v>0</v>
      </c>
      <c r="J24" s="286">
        <v>80204</v>
      </c>
      <c r="K24" s="249"/>
      <c r="L24" s="249"/>
      <c r="N24" s="4"/>
      <c r="O24" s="4"/>
      <c r="P24" s="4"/>
      <c r="Q24" s="249"/>
      <c r="R24" s="249"/>
      <c r="S24" s="249"/>
    </row>
    <row r="25" spans="1:19" s="250" customFormat="1" ht="15.75">
      <c r="A25" s="288"/>
      <c r="B25" s="97" t="s">
        <v>36</v>
      </c>
      <c r="C25" s="257" t="s">
        <v>19</v>
      </c>
      <c r="D25" s="258"/>
      <c r="E25" s="253">
        <v>93</v>
      </c>
      <c r="F25" s="219">
        <v>0</v>
      </c>
      <c r="G25" s="219">
        <v>93</v>
      </c>
      <c r="H25" s="253">
        <v>93</v>
      </c>
      <c r="I25" s="219">
        <v>0</v>
      </c>
      <c r="J25" s="287">
        <v>93</v>
      </c>
      <c r="K25" s="249"/>
      <c r="L25" s="249"/>
      <c r="N25" s="4"/>
      <c r="O25" s="4"/>
      <c r="P25" s="4"/>
      <c r="Q25" s="249"/>
      <c r="R25" s="249"/>
      <c r="S25" s="249"/>
    </row>
    <row r="26" spans="1:19" s="250" customFormat="1" ht="15.75">
      <c r="A26" s="288"/>
      <c r="B26" s="97" t="s">
        <v>37</v>
      </c>
      <c r="C26" s="257" t="s">
        <v>17</v>
      </c>
      <c r="D26" s="258"/>
      <c r="E26" s="253">
        <v>394484</v>
      </c>
      <c r="F26" s="219">
        <v>0</v>
      </c>
      <c r="G26" s="219">
        <v>394484</v>
      </c>
      <c r="H26" s="253">
        <v>80111</v>
      </c>
      <c r="I26" s="219">
        <v>0</v>
      </c>
      <c r="J26" s="287">
        <v>80111</v>
      </c>
      <c r="K26" s="249"/>
      <c r="L26" s="249"/>
      <c r="N26" s="4"/>
      <c r="O26" s="4"/>
      <c r="P26" s="4"/>
      <c r="Q26" s="249"/>
      <c r="R26" s="249"/>
      <c r="S26" s="249"/>
    </row>
    <row r="27" spans="1:19" ht="15.75">
      <c r="A27" s="278"/>
      <c r="B27" s="97" t="s">
        <v>38</v>
      </c>
      <c r="C27" s="259" t="s">
        <v>39</v>
      </c>
      <c r="D27" s="258"/>
      <c r="E27" s="253">
        <v>0</v>
      </c>
      <c r="F27" s="219">
        <v>0</v>
      </c>
      <c r="G27" s="219">
        <v>0</v>
      </c>
      <c r="H27" s="253">
        <v>0</v>
      </c>
      <c r="I27" s="219">
        <v>0</v>
      </c>
      <c r="J27" s="287">
        <v>0</v>
      </c>
      <c r="K27" s="249"/>
      <c r="L27" s="249"/>
      <c r="N27" s="4"/>
      <c r="O27" s="4"/>
      <c r="P27" s="4"/>
      <c r="Q27" s="249"/>
      <c r="R27" s="249"/>
      <c r="S27" s="249"/>
    </row>
    <row r="28" spans="1:19" ht="15.75">
      <c r="A28" s="278"/>
      <c r="B28" s="91" t="s">
        <v>40</v>
      </c>
      <c r="C28" s="251" t="s">
        <v>519</v>
      </c>
      <c r="D28" s="3" t="s">
        <v>41</v>
      </c>
      <c r="E28" s="255">
        <v>9967521</v>
      </c>
      <c r="F28" s="223">
        <v>987275</v>
      </c>
      <c r="G28" s="223">
        <v>10954796</v>
      </c>
      <c r="H28" s="255">
        <v>7563752</v>
      </c>
      <c r="I28" s="223">
        <v>632923</v>
      </c>
      <c r="J28" s="286">
        <v>8196675</v>
      </c>
      <c r="K28" s="249"/>
      <c r="L28" s="249"/>
      <c r="N28" s="4"/>
      <c r="O28" s="4"/>
      <c r="P28" s="4"/>
      <c r="Q28" s="249"/>
      <c r="R28" s="249"/>
      <c r="S28" s="249"/>
    </row>
    <row r="29" spans="1:19" ht="15.75">
      <c r="A29" s="278"/>
      <c r="B29" s="97" t="s">
        <v>42</v>
      </c>
      <c r="C29" s="83" t="s">
        <v>509</v>
      </c>
      <c r="D29" s="258"/>
      <c r="E29" s="253">
        <v>9824377</v>
      </c>
      <c r="F29" s="253">
        <v>986884</v>
      </c>
      <c r="G29" s="253">
        <v>10811261</v>
      </c>
      <c r="H29" s="253">
        <v>7430475</v>
      </c>
      <c r="I29" s="253">
        <v>632281</v>
      </c>
      <c r="J29" s="287">
        <v>8062756</v>
      </c>
      <c r="K29" s="249"/>
      <c r="L29" s="249"/>
      <c r="N29" s="4"/>
      <c r="O29" s="4"/>
      <c r="P29" s="4"/>
      <c r="Q29" s="249"/>
      <c r="R29" s="249"/>
      <c r="S29" s="249"/>
    </row>
    <row r="30" spans="1:19" ht="15.75">
      <c r="A30" s="278"/>
      <c r="B30" s="97" t="s">
        <v>44</v>
      </c>
      <c r="C30" s="83" t="s">
        <v>45</v>
      </c>
      <c r="D30" s="258"/>
      <c r="E30" s="253">
        <v>248182</v>
      </c>
      <c r="F30" s="219">
        <v>1707</v>
      </c>
      <c r="G30" s="253">
        <v>249889</v>
      </c>
      <c r="H30" s="253">
        <v>267900</v>
      </c>
      <c r="I30" s="219">
        <v>5134</v>
      </c>
      <c r="J30" s="287">
        <v>273034</v>
      </c>
      <c r="K30" s="249"/>
      <c r="L30" s="249"/>
      <c r="N30" s="4"/>
      <c r="O30" s="4"/>
      <c r="P30" s="4"/>
      <c r="Q30" s="249"/>
      <c r="R30" s="249"/>
      <c r="S30" s="249"/>
    </row>
    <row r="31" spans="1:19" ht="15.75">
      <c r="A31" s="278"/>
      <c r="B31" s="97" t="s">
        <v>46</v>
      </c>
      <c r="C31" s="83" t="s">
        <v>17</v>
      </c>
      <c r="D31" s="258"/>
      <c r="E31" s="253">
        <v>0</v>
      </c>
      <c r="F31" s="253">
        <v>0</v>
      </c>
      <c r="G31" s="253">
        <v>0</v>
      </c>
      <c r="H31" s="253">
        <v>0</v>
      </c>
      <c r="I31" s="253">
        <v>0</v>
      </c>
      <c r="J31" s="287">
        <v>0</v>
      </c>
      <c r="K31" s="249"/>
      <c r="L31" s="249"/>
      <c r="N31" s="4"/>
      <c r="O31" s="4"/>
      <c r="P31" s="4"/>
      <c r="Q31" s="249"/>
      <c r="R31" s="249"/>
      <c r="S31" s="249"/>
    </row>
    <row r="32" spans="1:19" ht="15.75">
      <c r="A32" s="278"/>
      <c r="B32" s="97" t="s">
        <v>510</v>
      </c>
      <c r="C32" s="83" t="s">
        <v>47</v>
      </c>
      <c r="D32" s="258"/>
      <c r="E32" s="253">
        <v>9576195</v>
      </c>
      <c r="F32" s="253">
        <v>985177</v>
      </c>
      <c r="G32" s="253">
        <v>10561372</v>
      </c>
      <c r="H32" s="253">
        <v>7162575</v>
      </c>
      <c r="I32" s="253">
        <v>627147</v>
      </c>
      <c r="J32" s="287">
        <v>7789722</v>
      </c>
      <c r="K32" s="249"/>
      <c r="L32" s="249"/>
      <c r="N32" s="4"/>
      <c r="O32" s="4"/>
      <c r="P32" s="4"/>
      <c r="Q32" s="249"/>
      <c r="R32" s="249"/>
      <c r="S32" s="249"/>
    </row>
    <row r="33" spans="1:19" s="250" customFormat="1" ht="15.75">
      <c r="A33" s="288"/>
      <c r="B33" s="97" t="s">
        <v>48</v>
      </c>
      <c r="C33" s="83" t="s">
        <v>49</v>
      </c>
      <c r="D33" s="258"/>
      <c r="E33" s="253">
        <v>445673</v>
      </c>
      <c r="F33" s="219">
        <v>1478</v>
      </c>
      <c r="G33" s="253">
        <v>447151</v>
      </c>
      <c r="H33" s="253">
        <v>454360</v>
      </c>
      <c r="I33" s="219">
        <v>1850</v>
      </c>
      <c r="J33" s="287">
        <v>456210</v>
      </c>
      <c r="K33" s="249"/>
      <c r="L33" s="249"/>
      <c r="N33" s="4"/>
      <c r="O33" s="4"/>
      <c r="P33" s="4"/>
      <c r="Q33" s="249"/>
      <c r="R33" s="249"/>
      <c r="S33" s="249"/>
    </row>
    <row r="34" spans="1:19" s="250" customFormat="1" ht="15.75">
      <c r="A34" s="288"/>
      <c r="B34" s="97" t="s">
        <v>50</v>
      </c>
      <c r="C34" s="83" t="s">
        <v>51</v>
      </c>
      <c r="D34" s="258"/>
      <c r="E34" s="253">
        <v>-302529</v>
      </c>
      <c r="F34" s="219">
        <v>-1087</v>
      </c>
      <c r="G34" s="253">
        <v>-303616</v>
      </c>
      <c r="H34" s="253">
        <v>-321083</v>
      </c>
      <c r="I34" s="219">
        <v>-1208</v>
      </c>
      <c r="J34" s="287">
        <v>-322291</v>
      </c>
      <c r="K34" s="249"/>
      <c r="L34" s="249"/>
      <c r="N34" s="4"/>
      <c r="O34" s="4"/>
      <c r="P34" s="4"/>
      <c r="Q34" s="249"/>
      <c r="R34" s="249"/>
      <c r="S34" s="249"/>
    </row>
    <row r="35" spans="1:19" s="250" customFormat="1" ht="15.75">
      <c r="A35" s="288"/>
      <c r="B35" s="251" t="s">
        <v>52</v>
      </c>
      <c r="C35" s="251" t="s">
        <v>53</v>
      </c>
      <c r="D35" s="3" t="s">
        <v>54</v>
      </c>
      <c r="E35" s="255">
        <v>77032</v>
      </c>
      <c r="F35" s="223">
        <v>0</v>
      </c>
      <c r="G35" s="223">
        <v>77032</v>
      </c>
      <c r="H35" s="255">
        <v>76460</v>
      </c>
      <c r="I35" s="223">
        <v>0</v>
      </c>
      <c r="J35" s="286">
        <v>76460</v>
      </c>
      <c r="K35" s="249"/>
      <c r="L35" s="249"/>
      <c r="N35" s="4"/>
      <c r="O35" s="4"/>
      <c r="P35" s="4"/>
      <c r="Q35" s="249"/>
      <c r="R35" s="249"/>
      <c r="S35" s="249"/>
    </row>
    <row r="36" spans="1:19" s="250" customFormat="1" ht="15.75">
      <c r="A36" s="278"/>
      <c r="B36" s="251" t="s">
        <v>55</v>
      </c>
      <c r="C36" s="251" t="s">
        <v>56</v>
      </c>
      <c r="D36" s="3" t="s">
        <v>57</v>
      </c>
      <c r="E36" s="255">
        <v>86606</v>
      </c>
      <c r="F36" s="223">
        <v>0</v>
      </c>
      <c r="G36" s="223">
        <v>86606</v>
      </c>
      <c r="H36" s="255">
        <v>45063</v>
      </c>
      <c r="I36" s="223">
        <v>0</v>
      </c>
      <c r="J36" s="286">
        <v>45063</v>
      </c>
      <c r="K36" s="249"/>
      <c r="L36" s="249"/>
      <c r="N36" s="4"/>
      <c r="O36" s="4"/>
      <c r="P36" s="4"/>
      <c r="Q36" s="249"/>
      <c r="R36" s="249"/>
      <c r="S36" s="249"/>
    </row>
    <row r="37" spans="1:19" s="250" customFormat="1" ht="15.75">
      <c r="A37" s="278"/>
      <c r="B37" s="260" t="s">
        <v>58</v>
      </c>
      <c r="C37" s="252" t="s">
        <v>59</v>
      </c>
      <c r="D37" s="3"/>
      <c r="E37" s="253">
        <v>0</v>
      </c>
      <c r="F37" s="253">
        <v>0</v>
      </c>
      <c r="G37" s="253">
        <v>0</v>
      </c>
      <c r="H37" s="253">
        <v>0</v>
      </c>
      <c r="I37" s="253">
        <v>0</v>
      </c>
      <c r="J37" s="287">
        <v>0</v>
      </c>
      <c r="K37" s="249"/>
      <c r="L37" s="249"/>
      <c r="N37" s="4"/>
      <c r="O37" s="4"/>
      <c r="P37" s="4"/>
      <c r="Q37" s="249"/>
      <c r="R37" s="249"/>
      <c r="S37" s="249"/>
    </row>
    <row r="38" spans="1:19" s="250" customFormat="1" ht="15.75">
      <c r="A38" s="278"/>
      <c r="B38" s="260" t="s">
        <v>60</v>
      </c>
      <c r="C38" s="252" t="s">
        <v>61</v>
      </c>
      <c r="D38" s="3"/>
      <c r="E38" s="253">
        <v>86606</v>
      </c>
      <c r="F38" s="253">
        <v>0</v>
      </c>
      <c r="G38" s="253">
        <v>86606</v>
      </c>
      <c r="H38" s="253">
        <v>45063</v>
      </c>
      <c r="I38" s="253">
        <v>0</v>
      </c>
      <c r="J38" s="287">
        <v>45063</v>
      </c>
      <c r="K38" s="249"/>
      <c r="L38" s="249"/>
      <c r="N38" s="4"/>
      <c r="O38" s="4"/>
      <c r="P38" s="4"/>
      <c r="Q38" s="249"/>
      <c r="R38" s="249"/>
      <c r="S38" s="249"/>
    </row>
    <row r="39" spans="1:19" s="250" customFormat="1" ht="15.75">
      <c r="A39" s="278"/>
      <c r="B39" s="260" t="s">
        <v>62</v>
      </c>
      <c r="C39" s="252" t="s">
        <v>63</v>
      </c>
      <c r="D39" s="3"/>
      <c r="E39" s="397">
        <v>32625</v>
      </c>
      <c r="F39" s="253">
        <v>0</v>
      </c>
      <c r="G39" s="397">
        <v>32625</v>
      </c>
      <c r="H39" s="397">
        <v>2000</v>
      </c>
      <c r="I39" s="397">
        <v>0</v>
      </c>
      <c r="J39" s="410">
        <v>2000</v>
      </c>
      <c r="K39" s="249"/>
      <c r="L39" s="249"/>
      <c r="N39" s="4"/>
      <c r="O39" s="4"/>
      <c r="P39" s="4"/>
      <c r="Q39" s="249"/>
      <c r="R39" s="249"/>
      <c r="S39" s="249"/>
    </row>
    <row r="40" spans="1:19" s="250" customFormat="1" ht="15.75">
      <c r="A40" s="278"/>
      <c r="B40" s="260" t="s">
        <v>64</v>
      </c>
      <c r="C40" s="252" t="s">
        <v>65</v>
      </c>
      <c r="D40" s="3"/>
      <c r="E40" s="397">
        <v>53981</v>
      </c>
      <c r="F40" s="253">
        <v>0</v>
      </c>
      <c r="G40" s="397">
        <v>53981</v>
      </c>
      <c r="H40" s="397">
        <v>43063</v>
      </c>
      <c r="I40" s="397">
        <v>0</v>
      </c>
      <c r="J40" s="410">
        <v>43063</v>
      </c>
      <c r="K40" s="249"/>
      <c r="L40" s="249"/>
      <c r="N40" s="4"/>
      <c r="O40" s="4"/>
      <c r="P40" s="4"/>
      <c r="Q40" s="249"/>
      <c r="R40" s="249"/>
      <c r="S40" s="249"/>
    </row>
    <row r="41" spans="1:19" s="250" customFormat="1" ht="15.75">
      <c r="A41" s="288"/>
      <c r="B41" s="261" t="s">
        <v>66</v>
      </c>
      <c r="C41" s="251" t="s">
        <v>67</v>
      </c>
      <c r="D41" s="3" t="s">
        <v>68</v>
      </c>
      <c r="E41" s="255">
        <v>144963</v>
      </c>
      <c r="F41" s="223">
        <v>0</v>
      </c>
      <c r="G41" s="223">
        <v>144963</v>
      </c>
      <c r="H41" s="255">
        <v>139810</v>
      </c>
      <c r="I41" s="223">
        <v>0</v>
      </c>
      <c r="J41" s="286">
        <v>139810</v>
      </c>
      <c r="K41" s="249"/>
      <c r="L41" s="249"/>
      <c r="N41" s="4"/>
      <c r="O41" s="4"/>
      <c r="P41" s="4"/>
      <c r="Q41" s="249"/>
      <c r="R41" s="249"/>
      <c r="S41" s="249"/>
    </row>
    <row r="42" spans="1:19" s="250" customFormat="1" ht="15.75">
      <c r="A42" s="288"/>
      <c r="B42" s="260" t="s">
        <v>69</v>
      </c>
      <c r="C42" s="252" t="s">
        <v>70</v>
      </c>
      <c r="D42" s="3"/>
      <c r="E42" s="253">
        <v>88011</v>
      </c>
      <c r="F42" s="219">
        <v>0</v>
      </c>
      <c r="G42" s="219">
        <v>88011</v>
      </c>
      <c r="H42" s="253">
        <v>82858</v>
      </c>
      <c r="I42" s="219">
        <v>0</v>
      </c>
      <c r="J42" s="287">
        <v>82858</v>
      </c>
      <c r="K42" s="249"/>
      <c r="L42" s="249"/>
      <c r="N42" s="4"/>
      <c r="O42" s="4"/>
      <c r="P42" s="4"/>
      <c r="Q42" s="249"/>
      <c r="R42" s="249"/>
      <c r="S42" s="249"/>
    </row>
    <row r="43" spans="1:19" s="250" customFormat="1" ht="15.75">
      <c r="A43" s="288"/>
      <c r="B43" s="260" t="s">
        <v>71</v>
      </c>
      <c r="C43" s="252" t="s">
        <v>72</v>
      </c>
      <c r="D43" s="3"/>
      <c r="E43" s="253">
        <v>56952</v>
      </c>
      <c r="F43" s="219">
        <v>0</v>
      </c>
      <c r="G43" s="219">
        <v>56952</v>
      </c>
      <c r="H43" s="253">
        <v>56952</v>
      </c>
      <c r="I43" s="219">
        <v>0</v>
      </c>
      <c r="J43" s="287">
        <v>56952</v>
      </c>
      <c r="K43" s="249"/>
      <c r="L43" s="249"/>
      <c r="N43" s="4"/>
      <c r="O43" s="4"/>
      <c r="P43" s="4"/>
      <c r="Q43" s="249"/>
      <c r="R43" s="249"/>
      <c r="S43" s="249"/>
    </row>
    <row r="44" spans="1:19" s="250" customFormat="1" ht="15.75">
      <c r="A44" s="288"/>
      <c r="B44" s="251" t="s">
        <v>73</v>
      </c>
      <c r="C44" s="251" t="s">
        <v>74</v>
      </c>
      <c r="D44" s="3" t="s">
        <v>75</v>
      </c>
      <c r="E44" s="255">
        <v>0</v>
      </c>
      <c r="F44" s="223">
        <v>0</v>
      </c>
      <c r="G44" s="223">
        <v>0</v>
      </c>
      <c r="H44" s="255">
        <v>0</v>
      </c>
      <c r="I44" s="223">
        <v>0</v>
      </c>
      <c r="J44" s="286">
        <v>0</v>
      </c>
      <c r="K44" s="249"/>
      <c r="L44" s="249"/>
      <c r="N44" s="4"/>
      <c r="O44" s="4"/>
      <c r="P44" s="4"/>
      <c r="Q44" s="249"/>
      <c r="R44" s="249"/>
      <c r="S44" s="249"/>
    </row>
    <row r="45" spans="1:19" s="250" customFormat="1" ht="15.75">
      <c r="A45" s="288"/>
      <c r="B45" s="260" t="s">
        <v>76</v>
      </c>
      <c r="C45" s="252" t="s">
        <v>59</v>
      </c>
      <c r="D45" s="3"/>
      <c r="E45" s="253">
        <v>0</v>
      </c>
      <c r="F45" s="219">
        <v>0</v>
      </c>
      <c r="G45" s="219">
        <v>0</v>
      </c>
      <c r="H45" s="253">
        <v>0</v>
      </c>
      <c r="I45" s="219">
        <v>0</v>
      </c>
      <c r="J45" s="287">
        <v>0</v>
      </c>
      <c r="K45" s="249"/>
      <c r="L45" s="249"/>
      <c r="N45" s="4"/>
      <c r="O45" s="4"/>
      <c r="P45" s="4"/>
      <c r="Q45" s="249"/>
      <c r="R45" s="249"/>
      <c r="S45" s="249"/>
    </row>
    <row r="46" spans="1:19" s="250" customFormat="1" ht="15.75">
      <c r="A46" s="288"/>
      <c r="B46" s="260" t="s">
        <v>77</v>
      </c>
      <c r="C46" s="252" t="s">
        <v>61</v>
      </c>
      <c r="D46" s="3"/>
      <c r="E46" s="253">
        <v>0</v>
      </c>
      <c r="F46" s="219">
        <v>0</v>
      </c>
      <c r="G46" s="219">
        <v>0</v>
      </c>
      <c r="H46" s="253">
        <v>0</v>
      </c>
      <c r="I46" s="219">
        <v>0</v>
      </c>
      <c r="J46" s="287">
        <v>0</v>
      </c>
      <c r="K46" s="249"/>
      <c r="L46" s="249"/>
      <c r="N46" s="4"/>
      <c r="O46" s="4"/>
      <c r="P46" s="4"/>
      <c r="Q46" s="249"/>
      <c r="R46" s="249"/>
      <c r="S46" s="249"/>
    </row>
    <row r="47" spans="1:19" s="250" customFormat="1" ht="15.75">
      <c r="A47" s="288"/>
      <c r="B47" s="260" t="s">
        <v>78</v>
      </c>
      <c r="C47" s="252" t="s">
        <v>79</v>
      </c>
      <c r="D47" s="3"/>
      <c r="E47" s="253">
        <v>0</v>
      </c>
      <c r="F47" s="219">
        <v>0</v>
      </c>
      <c r="G47" s="219">
        <v>0</v>
      </c>
      <c r="H47" s="253">
        <v>0</v>
      </c>
      <c r="I47" s="219">
        <v>0</v>
      </c>
      <c r="J47" s="287">
        <v>0</v>
      </c>
      <c r="K47" s="249"/>
      <c r="L47" s="249"/>
      <c r="N47" s="4"/>
      <c r="O47" s="4"/>
      <c r="P47" s="4"/>
      <c r="Q47" s="249"/>
      <c r="R47" s="249"/>
      <c r="S47" s="249"/>
    </row>
    <row r="48" spans="1:19" s="250" customFormat="1" ht="15.75">
      <c r="A48" s="288"/>
      <c r="B48" s="260" t="s">
        <v>80</v>
      </c>
      <c r="C48" s="252" t="s">
        <v>81</v>
      </c>
      <c r="D48" s="3"/>
      <c r="E48" s="253">
        <v>0</v>
      </c>
      <c r="F48" s="219">
        <v>0</v>
      </c>
      <c r="G48" s="219">
        <v>0</v>
      </c>
      <c r="H48" s="253">
        <v>0</v>
      </c>
      <c r="I48" s="219">
        <v>0</v>
      </c>
      <c r="J48" s="287">
        <v>0</v>
      </c>
      <c r="K48" s="249"/>
      <c r="L48" s="249"/>
      <c r="N48" s="4"/>
      <c r="O48" s="4"/>
      <c r="P48" s="4"/>
      <c r="Q48" s="249"/>
      <c r="R48" s="249"/>
      <c r="S48" s="249"/>
    </row>
    <row r="49" spans="1:19" s="250" customFormat="1" ht="15.75">
      <c r="A49" s="288"/>
      <c r="B49" s="91" t="s">
        <v>82</v>
      </c>
      <c r="C49" s="251" t="s">
        <v>520</v>
      </c>
      <c r="D49" s="3" t="s">
        <v>83</v>
      </c>
      <c r="E49" s="255">
        <v>81966</v>
      </c>
      <c r="F49" s="223">
        <v>23505</v>
      </c>
      <c r="G49" s="223">
        <v>105471</v>
      </c>
      <c r="H49" s="255">
        <v>124807</v>
      </c>
      <c r="I49" s="223">
        <v>33864</v>
      </c>
      <c r="J49" s="286">
        <v>158671</v>
      </c>
      <c r="K49" s="249"/>
      <c r="L49" s="249"/>
      <c r="N49" s="4"/>
      <c r="O49" s="4"/>
      <c r="P49" s="4"/>
      <c r="Q49" s="249"/>
      <c r="R49" s="249"/>
      <c r="S49" s="249"/>
    </row>
    <row r="50" spans="1:19" ht="15.75">
      <c r="A50" s="278"/>
      <c r="B50" s="97" t="s">
        <v>84</v>
      </c>
      <c r="C50" s="83" t="s">
        <v>85</v>
      </c>
      <c r="D50" s="258"/>
      <c r="E50" s="253">
        <v>95514</v>
      </c>
      <c r="F50" s="219">
        <v>26200</v>
      </c>
      <c r="G50" s="219">
        <v>121714</v>
      </c>
      <c r="H50" s="253">
        <v>141774</v>
      </c>
      <c r="I50" s="219">
        <v>38916</v>
      </c>
      <c r="J50" s="287">
        <v>180690</v>
      </c>
      <c r="K50" s="249"/>
      <c r="L50" s="249"/>
      <c r="N50" s="4"/>
      <c r="O50" s="4"/>
      <c r="P50" s="4"/>
      <c r="Q50" s="249"/>
      <c r="R50" s="249"/>
      <c r="S50" s="249"/>
    </row>
    <row r="51" spans="1:19" ht="15.75">
      <c r="A51" s="278"/>
      <c r="B51" s="97" t="s">
        <v>86</v>
      </c>
      <c r="C51" s="83" t="s">
        <v>87</v>
      </c>
      <c r="D51" s="258"/>
      <c r="E51" s="253">
        <v>0</v>
      </c>
      <c r="F51" s="219">
        <v>0</v>
      </c>
      <c r="G51" s="219">
        <v>0</v>
      </c>
      <c r="H51" s="253">
        <v>0</v>
      </c>
      <c r="I51" s="219">
        <v>0</v>
      </c>
      <c r="J51" s="287">
        <v>0</v>
      </c>
      <c r="K51" s="249"/>
      <c r="L51" s="249"/>
      <c r="N51" s="4"/>
      <c r="O51" s="4"/>
      <c r="P51" s="4"/>
      <c r="Q51" s="249"/>
      <c r="R51" s="249"/>
      <c r="S51" s="249"/>
    </row>
    <row r="52" spans="1:19" ht="15.75">
      <c r="A52" s="278"/>
      <c r="B52" s="97" t="s">
        <v>88</v>
      </c>
      <c r="C52" s="83" t="s">
        <v>89</v>
      </c>
      <c r="D52" s="258"/>
      <c r="E52" s="253">
        <v>0</v>
      </c>
      <c r="F52" s="219">
        <v>0</v>
      </c>
      <c r="G52" s="219">
        <v>0</v>
      </c>
      <c r="H52" s="253">
        <v>0</v>
      </c>
      <c r="I52" s="219">
        <v>0</v>
      </c>
      <c r="J52" s="287">
        <v>0</v>
      </c>
      <c r="K52" s="249"/>
      <c r="L52" s="249"/>
      <c r="N52" s="4"/>
      <c r="O52" s="4"/>
      <c r="P52" s="4"/>
      <c r="Q52" s="249"/>
      <c r="R52" s="249"/>
      <c r="S52" s="249"/>
    </row>
    <row r="53" spans="1:19" ht="15.75">
      <c r="A53" s="278"/>
      <c r="B53" s="97" t="s">
        <v>90</v>
      </c>
      <c r="C53" s="83" t="s">
        <v>91</v>
      </c>
      <c r="D53" s="258"/>
      <c r="E53" s="253">
        <v>-13548</v>
      </c>
      <c r="F53" s="219">
        <v>-2695</v>
      </c>
      <c r="G53" s="219">
        <v>-16243</v>
      </c>
      <c r="H53" s="253">
        <v>-16967</v>
      </c>
      <c r="I53" s="219">
        <v>-5052</v>
      </c>
      <c r="J53" s="287">
        <v>-22019</v>
      </c>
      <c r="K53" s="249"/>
      <c r="L53" s="249"/>
      <c r="N53" s="4"/>
      <c r="O53" s="4"/>
      <c r="P53" s="4"/>
      <c r="Q53" s="249"/>
      <c r="R53" s="249"/>
      <c r="S53" s="249"/>
    </row>
    <row r="54" spans="1:19" ht="15.75">
      <c r="A54" s="278"/>
      <c r="B54" s="251" t="s">
        <v>92</v>
      </c>
      <c r="C54" s="251" t="s">
        <v>93</v>
      </c>
      <c r="D54" s="3" t="s">
        <v>94</v>
      </c>
      <c r="E54" s="255">
        <v>0</v>
      </c>
      <c r="F54" s="223">
        <v>0</v>
      </c>
      <c r="G54" s="223">
        <v>0</v>
      </c>
      <c r="H54" s="255">
        <v>0</v>
      </c>
      <c r="I54" s="223">
        <v>0</v>
      </c>
      <c r="J54" s="286">
        <v>0</v>
      </c>
      <c r="K54" s="249"/>
      <c r="L54" s="249"/>
      <c r="N54" s="4"/>
      <c r="O54" s="4"/>
      <c r="P54" s="4"/>
      <c r="Q54" s="249"/>
      <c r="R54" s="249"/>
      <c r="S54" s="249"/>
    </row>
    <row r="55" spans="1:19" ht="15.75">
      <c r="A55" s="278"/>
      <c r="B55" s="260" t="s">
        <v>95</v>
      </c>
      <c r="C55" s="191" t="s">
        <v>149</v>
      </c>
      <c r="D55" s="3"/>
      <c r="E55" s="253">
        <v>0</v>
      </c>
      <c r="F55" s="219">
        <v>0</v>
      </c>
      <c r="G55" s="219">
        <v>0</v>
      </c>
      <c r="H55" s="253">
        <v>0</v>
      </c>
      <c r="I55" s="219">
        <v>0</v>
      </c>
      <c r="J55" s="287">
        <v>0</v>
      </c>
      <c r="K55" s="249"/>
      <c r="L55" s="249"/>
      <c r="N55" s="4"/>
      <c r="O55" s="4"/>
      <c r="P55" s="4"/>
      <c r="Q55" s="249"/>
      <c r="R55" s="249"/>
      <c r="S55" s="249"/>
    </row>
    <row r="56" spans="1:19" ht="15.75">
      <c r="A56" s="278"/>
      <c r="B56" s="260" t="s">
        <v>96</v>
      </c>
      <c r="C56" s="191" t="s">
        <v>150</v>
      </c>
      <c r="D56" s="3"/>
      <c r="E56" s="253">
        <v>0</v>
      </c>
      <c r="F56" s="219">
        <v>0</v>
      </c>
      <c r="G56" s="219">
        <v>0</v>
      </c>
      <c r="H56" s="253">
        <v>0</v>
      </c>
      <c r="I56" s="219">
        <v>0</v>
      </c>
      <c r="J56" s="287">
        <v>0</v>
      </c>
      <c r="K56" s="249"/>
      <c r="L56" s="249"/>
      <c r="N56" s="4"/>
      <c r="O56" s="4"/>
      <c r="P56" s="4"/>
      <c r="Q56" s="249"/>
      <c r="R56" s="249"/>
      <c r="S56" s="249"/>
    </row>
    <row r="57" spans="1:19" ht="15.75">
      <c r="A57" s="278"/>
      <c r="B57" s="260" t="s">
        <v>98</v>
      </c>
      <c r="C57" s="191" t="s">
        <v>99</v>
      </c>
      <c r="D57" s="3"/>
      <c r="E57" s="253">
        <v>0</v>
      </c>
      <c r="F57" s="219">
        <v>0</v>
      </c>
      <c r="G57" s="219">
        <v>0</v>
      </c>
      <c r="H57" s="253">
        <v>0</v>
      </c>
      <c r="I57" s="219">
        <v>0</v>
      </c>
      <c r="J57" s="287">
        <v>0</v>
      </c>
      <c r="K57" s="249"/>
      <c r="L57" s="249"/>
      <c r="N57" s="4"/>
      <c r="O57" s="4"/>
      <c r="P57" s="4"/>
      <c r="Q57" s="249"/>
      <c r="R57" s="249"/>
      <c r="S57" s="249"/>
    </row>
    <row r="58" spans="1:19" ht="15.75">
      <c r="A58" s="278"/>
      <c r="B58" s="91" t="s">
        <v>100</v>
      </c>
      <c r="C58" s="251" t="s">
        <v>101</v>
      </c>
      <c r="D58" s="3" t="s">
        <v>102</v>
      </c>
      <c r="E58" s="255">
        <v>353452</v>
      </c>
      <c r="F58" s="223">
        <v>0</v>
      </c>
      <c r="G58" s="223">
        <v>353452</v>
      </c>
      <c r="H58" s="255">
        <v>309894</v>
      </c>
      <c r="I58" s="223">
        <v>0</v>
      </c>
      <c r="J58" s="286">
        <v>309894</v>
      </c>
      <c r="K58" s="249"/>
      <c r="L58" s="249"/>
      <c r="N58" s="4"/>
      <c r="O58" s="4"/>
      <c r="P58" s="4"/>
      <c r="Q58" s="249"/>
      <c r="R58" s="249"/>
      <c r="S58" s="249"/>
    </row>
    <row r="59" spans="1:19" s="250" customFormat="1" ht="15.75">
      <c r="A59" s="288"/>
      <c r="B59" s="91" t="s">
        <v>103</v>
      </c>
      <c r="C59" s="251" t="s">
        <v>104</v>
      </c>
      <c r="D59" s="3" t="s">
        <v>105</v>
      </c>
      <c r="E59" s="255">
        <v>10419</v>
      </c>
      <c r="F59" s="223">
        <v>0</v>
      </c>
      <c r="G59" s="223">
        <v>10419</v>
      </c>
      <c r="H59" s="255">
        <v>10224</v>
      </c>
      <c r="I59" s="223">
        <v>0</v>
      </c>
      <c r="J59" s="286">
        <v>10224</v>
      </c>
      <c r="K59" s="249"/>
      <c r="L59" s="249"/>
      <c r="N59" s="4"/>
      <c r="O59" s="4"/>
      <c r="P59" s="4"/>
      <c r="Q59" s="249"/>
      <c r="R59" s="249"/>
      <c r="S59" s="249"/>
    </row>
    <row r="60" spans="1:19" s="250" customFormat="1" ht="15.75">
      <c r="A60" s="288"/>
      <c r="B60" s="97" t="s">
        <v>106</v>
      </c>
      <c r="C60" s="257" t="s">
        <v>107</v>
      </c>
      <c r="D60" s="258"/>
      <c r="E60" s="253">
        <v>0</v>
      </c>
      <c r="F60" s="219">
        <v>0</v>
      </c>
      <c r="G60" s="219">
        <v>0</v>
      </c>
      <c r="H60" s="253">
        <v>0</v>
      </c>
      <c r="I60" s="219">
        <v>0</v>
      </c>
      <c r="J60" s="287">
        <v>0</v>
      </c>
      <c r="K60" s="249"/>
      <c r="L60" s="249"/>
      <c r="N60" s="4"/>
      <c r="O60" s="4"/>
      <c r="P60" s="4"/>
      <c r="Q60" s="249"/>
      <c r="R60" s="249"/>
      <c r="S60" s="249"/>
    </row>
    <row r="61" spans="1:19" s="250" customFormat="1" ht="15.75">
      <c r="A61" s="288"/>
      <c r="B61" s="97" t="s">
        <v>108</v>
      </c>
      <c r="C61" s="257" t="s">
        <v>89</v>
      </c>
      <c r="D61" s="258"/>
      <c r="E61" s="253">
        <v>10419</v>
      </c>
      <c r="F61" s="219">
        <v>0</v>
      </c>
      <c r="G61" s="219">
        <v>10419</v>
      </c>
      <c r="H61" s="253">
        <v>10224</v>
      </c>
      <c r="I61" s="219">
        <v>0</v>
      </c>
      <c r="J61" s="287">
        <v>10224</v>
      </c>
      <c r="K61" s="249"/>
      <c r="L61" s="249"/>
      <c r="N61" s="4"/>
      <c r="O61" s="4"/>
      <c r="P61" s="4"/>
      <c r="Q61" s="249"/>
      <c r="R61" s="249"/>
      <c r="S61" s="249"/>
    </row>
    <row r="62" spans="1:19" s="250" customFormat="1" ht="15.75">
      <c r="A62" s="288"/>
      <c r="B62" s="251" t="s">
        <v>109</v>
      </c>
      <c r="C62" s="261" t="s">
        <v>110</v>
      </c>
      <c r="D62" s="3" t="s">
        <v>111</v>
      </c>
      <c r="E62" s="255">
        <v>0</v>
      </c>
      <c r="F62" s="223">
        <v>0</v>
      </c>
      <c r="G62" s="223">
        <v>0</v>
      </c>
      <c r="H62" s="255">
        <v>0</v>
      </c>
      <c r="I62" s="223">
        <v>0</v>
      </c>
      <c r="J62" s="286">
        <v>0</v>
      </c>
      <c r="K62" s="249"/>
      <c r="L62" s="249"/>
      <c r="N62" s="4"/>
      <c r="O62" s="4"/>
      <c r="P62" s="4"/>
      <c r="Q62" s="249"/>
      <c r="R62" s="249"/>
      <c r="S62" s="249"/>
    </row>
    <row r="63" spans="1:19" s="250" customFormat="1" ht="15.75">
      <c r="A63" s="288"/>
      <c r="B63" s="251" t="s">
        <v>112</v>
      </c>
      <c r="C63" s="251" t="s">
        <v>113</v>
      </c>
      <c r="D63" s="3" t="s">
        <v>114</v>
      </c>
      <c r="E63" s="255">
        <v>9811</v>
      </c>
      <c r="F63" s="223">
        <v>0</v>
      </c>
      <c r="G63" s="255">
        <v>9811</v>
      </c>
      <c r="H63" s="255">
        <v>4754</v>
      </c>
      <c r="I63" s="223">
        <v>0</v>
      </c>
      <c r="J63" s="286">
        <v>4754</v>
      </c>
      <c r="K63" s="249"/>
      <c r="L63" s="249"/>
      <c r="N63" s="4"/>
      <c r="O63" s="4"/>
      <c r="P63" s="4"/>
      <c r="Q63" s="249"/>
      <c r="R63" s="249"/>
      <c r="S63" s="249"/>
    </row>
    <row r="64" spans="1:19" s="250" customFormat="1" ht="15.75">
      <c r="A64" s="288"/>
      <c r="B64" s="260" t="s">
        <v>115</v>
      </c>
      <c r="C64" s="252" t="s">
        <v>116</v>
      </c>
      <c r="D64" s="3"/>
      <c r="E64" s="253">
        <v>0</v>
      </c>
      <c r="F64" s="219">
        <v>0</v>
      </c>
      <c r="G64" s="219">
        <v>0</v>
      </c>
      <c r="H64" s="253">
        <v>0</v>
      </c>
      <c r="I64" s="219">
        <v>0</v>
      </c>
      <c r="J64" s="287">
        <v>0</v>
      </c>
      <c r="K64" s="249"/>
      <c r="L64" s="249"/>
      <c r="N64" s="4"/>
      <c r="O64" s="4"/>
      <c r="P64" s="4"/>
      <c r="Q64" s="249"/>
      <c r="R64" s="249"/>
      <c r="S64" s="249"/>
    </row>
    <row r="65" spans="1:19" s="250" customFormat="1" ht="15.75">
      <c r="A65" s="288"/>
      <c r="B65" s="260" t="s">
        <v>117</v>
      </c>
      <c r="C65" s="252" t="s">
        <v>118</v>
      </c>
      <c r="D65" s="3"/>
      <c r="E65" s="253">
        <v>9811</v>
      </c>
      <c r="F65" s="219">
        <v>0</v>
      </c>
      <c r="G65" s="219">
        <v>9811</v>
      </c>
      <c r="H65" s="253">
        <v>4754</v>
      </c>
      <c r="I65" s="219">
        <v>0</v>
      </c>
      <c r="J65" s="287">
        <v>4754</v>
      </c>
      <c r="K65" s="249"/>
      <c r="L65" s="249"/>
      <c r="N65" s="4"/>
      <c r="O65" s="4"/>
      <c r="P65" s="4"/>
      <c r="Q65" s="249"/>
      <c r="R65" s="249"/>
      <c r="S65" s="249"/>
    </row>
    <row r="66" spans="1:19" s="250" customFormat="1" ht="15.75" customHeight="1">
      <c r="A66" s="288"/>
      <c r="B66" s="261" t="s">
        <v>119</v>
      </c>
      <c r="C66" s="495" t="s">
        <v>120</v>
      </c>
      <c r="D66" s="3"/>
      <c r="E66" s="255"/>
      <c r="F66" s="219"/>
      <c r="G66" s="223"/>
      <c r="H66" s="255"/>
      <c r="I66" s="219"/>
      <c r="J66" s="286"/>
      <c r="K66" s="249"/>
      <c r="L66" s="249"/>
      <c r="N66" s="4"/>
      <c r="O66" s="4"/>
      <c r="P66" s="4"/>
      <c r="Q66" s="249"/>
      <c r="R66" s="249"/>
      <c r="S66" s="249"/>
    </row>
    <row r="67" spans="1:19" s="250" customFormat="1" ht="15.75" customHeight="1">
      <c r="A67" s="288"/>
      <c r="B67" s="261"/>
      <c r="C67" s="495"/>
      <c r="D67" s="3" t="s">
        <v>121</v>
      </c>
      <c r="E67" s="255">
        <v>6509</v>
      </c>
      <c r="F67" s="219">
        <v>0</v>
      </c>
      <c r="G67" s="223">
        <v>6509</v>
      </c>
      <c r="H67" s="255">
        <v>9196</v>
      </c>
      <c r="I67" s="219">
        <v>0</v>
      </c>
      <c r="J67" s="286">
        <v>9196</v>
      </c>
      <c r="K67" s="249"/>
      <c r="L67" s="249"/>
      <c r="N67" s="4"/>
      <c r="O67" s="4"/>
      <c r="P67" s="4"/>
      <c r="Q67" s="249"/>
      <c r="R67" s="249"/>
      <c r="S67" s="249"/>
    </row>
    <row r="68" spans="1:19" s="250" customFormat="1" ht="15.75" customHeight="1">
      <c r="A68" s="288"/>
      <c r="B68" s="260" t="s">
        <v>122</v>
      </c>
      <c r="C68" s="191" t="s">
        <v>123</v>
      </c>
      <c r="D68" s="3"/>
      <c r="E68" s="253">
        <v>6509</v>
      </c>
      <c r="F68" s="219">
        <v>0</v>
      </c>
      <c r="G68" s="219">
        <v>6509</v>
      </c>
      <c r="H68" s="253">
        <v>9196</v>
      </c>
      <c r="I68" s="219">
        <v>0</v>
      </c>
      <c r="J68" s="287">
        <v>9196</v>
      </c>
      <c r="K68" s="249"/>
      <c r="L68" s="249"/>
      <c r="N68" s="4"/>
      <c r="O68" s="4"/>
      <c r="P68" s="4"/>
      <c r="Q68" s="249"/>
      <c r="R68" s="249"/>
      <c r="S68" s="249"/>
    </row>
    <row r="69" spans="1:19" s="250" customFormat="1" ht="15.75" customHeight="1">
      <c r="A69" s="288"/>
      <c r="B69" s="260" t="s">
        <v>124</v>
      </c>
      <c r="C69" s="191" t="s">
        <v>125</v>
      </c>
      <c r="D69" s="3"/>
      <c r="E69" s="253">
        <v>0</v>
      </c>
      <c r="F69" s="219">
        <v>0</v>
      </c>
      <c r="G69" s="219">
        <v>0</v>
      </c>
      <c r="H69" s="253">
        <v>0</v>
      </c>
      <c r="I69" s="219">
        <v>0</v>
      </c>
      <c r="J69" s="287">
        <v>0</v>
      </c>
      <c r="K69" s="249"/>
      <c r="L69" s="249"/>
      <c r="N69" s="4"/>
      <c r="O69" s="4"/>
      <c r="P69" s="4"/>
    </row>
    <row r="70" spans="1:19" s="250" customFormat="1" ht="15.75">
      <c r="A70" s="288"/>
      <c r="B70" s="251" t="s">
        <v>126</v>
      </c>
      <c r="C70" s="251" t="s">
        <v>127</v>
      </c>
      <c r="D70" s="3" t="s">
        <v>128</v>
      </c>
      <c r="E70" s="255">
        <v>94814</v>
      </c>
      <c r="F70" s="223">
        <v>811</v>
      </c>
      <c r="G70" s="223">
        <v>95625</v>
      </c>
      <c r="H70" s="255">
        <v>81862</v>
      </c>
      <c r="I70" s="223">
        <v>227</v>
      </c>
      <c r="J70" s="286">
        <v>82089</v>
      </c>
      <c r="K70" s="249"/>
      <c r="L70" s="249"/>
      <c r="N70" s="4"/>
      <c r="O70" s="4"/>
      <c r="P70" s="4"/>
    </row>
    <row r="71" spans="1:19" s="250" customFormat="1" ht="15.75">
      <c r="A71" s="288"/>
      <c r="B71" s="251"/>
      <c r="C71" s="262"/>
      <c r="D71" s="3"/>
      <c r="E71" s="253"/>
      <c r="F71" s="223"/>
      <c r="G71" s="223"/>
      <c r="H71" s="253"/>
      <c r="I71" s="223"/>
      <c r="J71" s="286"/>
      <c r="K71" s="249"/>
      <c r="L71" s="249"/>
      <c r="N71" s="4"/>
      <c r="O71" s="4"/>
      <c r="P71" s="4"/>
    </row>
    <row r="72" spans="1:19" ht="15.75" customHeight="1">
      <c r="A72" s="289"/>
      <c r="B72" s="290"/>
      <c r="C72" s="291" t="s">
        <v>129</v>
      </c>
      <c r="D72" s="292"/>
      <c r="E72" s="293">
        <v>12621080</v>
      </c>
      <c r="F72" s="293">
        <v>1892339</v>
      </c>
      <c r="G72" s="293">
        <v>14513419</v>
      </c>
      <c r="H72" s="293">
        <v>9433372</v>
      </c>
      <c r="I72" s="293">
        <v>2175583</v>
      </c>
      <c r="J72" s="294">
        <v>11608955</v>
      </c>
      <c r="K72" s="249"/>
      <c r="L72" s="249"/>
      <c r="N72" s="250"/>
      <c r="O72" s="250"/>
      <c r="P72" s="250"/>
    </row>
    <row r="73" spans="1:19" ht="15.75">
      <c r="A73" s="83"/>
      <c r="B73" s="83"/>
      <c r="C73" s="257"/>
      <c r="D73" s="257"/>
      <c r="E73" s="263"/>
      <c r="F73" s="263"/>
      <c r="G73" s="263"/>
      <c r="H73" s="263"/>
      <c r="I73" s="263"/>
      <c r="J73" s="263"/>
    </row>
    <row r="74" spans="1:19" ht="15.75">
      <c r="A74" s="83"/>
    </row>
    <row r="75" spans="1:19">
      <c r="A75" s="210"/>
      <c r="B75" s="210"/>
      <c r="C75" s="210"/>
      <c r="D75" s="210"/>
      <c r="E75" s="210"/>
    </row>
    <row r="76" spans="1:19">
      <c r="A76" s="210"/>
      <c r="B76" s="210"/>
      <c r="C76" s="210"/>
      <c r="D76" s="210"/>
      <c r="E76" s="210"/>
    </row>
    <row r="77" spans="1:19">
      <c r="A77" s="210"/>
      <c r="B77" s="210"/>
      <c r="C77" s="210"/>
      <c r="D77" s="210"/>
      <c r="E77" s="210"/>
      <c r="G77" s="264"/>
    </row>
    <row r="78" spans="1:19">
      <c r="A78" s="210"/>
      <c r="B78" s="210"/>
      <c r="C78" s="210"/>
      <c r="D78" s="210"/>
      <c r="E78" s="210"/>
    </row>
    <row r="79" spans="1:19">
      <c r="A79" s="210"/>
      <c r="B79" s="210"/>
      <c r="C79" s="210"/>
      <c r="D79" s="210"/>
      <c r="E79" s="210"/>
    </row>
    <row r="80" spans="1:19">
      <c r="A80" s="210"/>
      <c r="B80" s="210"/>
      <c r="C80" s="210"/>
      <c r="D80" s="210"/>
      <c r="E80" s="210"/>
    </row>
    <row r="81" spans="1:5">
      <c r="A81" s="210"/>
      <c r="B81" s="210"/>
      <c r="C81" s="210"/>
      <c r="D81" s="210"/>
      <c r="E81" s="210"/>
    </row>
  </sheetData>
  <mergeCells count="6">
    <mergeCell ref="C66:C67"/>
    <mergeCell ref="A2:J2"/>
    <mergeCell ref="E4:J5"/>
    <mergeCell ref="E7:G7"/>
    <mergeCell ref="A1:J1"/>
    <mergeCell ref="H7:J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&amp;CEkteki dipnotlar bu finansal tabloların tamamlayıcısıdır.
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N91"/>
  <sheetViews>
    <sheetView showGridLines="0" view="pageBreakPreview" zoomScale="60" zoomScaleNormal="85" workbookViewId="0">
      <pane xSplit="4" ySplit="9" topLeftCell="E10" activePane="bottomRight" state="frozen"/>
      <selection activeCell="C18" sqref="C18"/>
      <selection pane="topRight" activeCell="C18" sqref="C18"/>
      <selection pane="bottomLeft" activeCell="C18" sqref="C18"/>
      <selection pane="bottomRight" activeCell="E10" sqref="E10"/>
    </sheetView>
  </sheetViews>
  <sheetFormatPr defaultRowHeight="15.75"/>
  <cols>
    <col min="1" max="1" width="5.5703125" style="109" customWidth="1"/>
    <col min="2" max="2" width="7.42578125" style="243" bestFit="1" customWidth="1"/>
    <col min="3" max="3" width="71.7109375" style="109" customWidth="1"/>
    <col min="4" max="4" width="8.5703125" style="244" customWidth="1"/>
    <col min="5" max="5" width="14.28515625" style="235" customWidth="1"/>
    <col min="6" max="6" width="16.5703125" style="210" customWidth="1"/>
    <col min="7" max="7" width="16.42578125" style="235" customWidth="1"/>
    <col min="8" max="8" width="16.28515625" style="235" customWidth="1"/>
    <col min="9" max="9" width="16" style="235" customWidth="1"/>
    <col min="10" max="10" width="14.85546875" style="235" customWidth="1"/>
    <col min="11" max="11" width="15.85546875" style="109" bestFit="1" customWidth="1"/>
    <col min="12" max="12" width="13.28515625" style="109" bestFit="1" customWidth="1"/>
    <col min="13" max="13" width="14.85546875" style="109" customWidth="1"/>
    <col min="14" max="14" width="12.28515625" style="109" bestFit="1" customWidth="1"/>
    <col min="15" max="16384" width="9.140625" style="109"/>
  </cols>
  <sheetData>
    <row r="1" spans="1:13" ht="9.9499999999999993" customHeight="1">
      <c r="A1" s="295"/>
      <c r="B1" s="296"/>
      <c r="C1" s="297"/>
      <c r="D1" s="298"/>
      <c r="E1" s="297"/>
      <c r="F1" s="299"/>
      <c r="G1" s="297"/>
      <c r="H1" s="297"/>
      <c r="I1" s="297"/>
      <c r="J1" s="300"/>
    </row>
    <row r="2" spans="1:13" ht="15.75" customHeight="1">
      <c r="A2" s="496" t="s">
        <v>514</v>
      </c>
      <c r="B2" s="497"/>
      <c r="C2" s="497"/>
      <c r="D2" s="497"/>
      <c r="E2" s="497"/>
      <c r="F2" s="497"/>
      <c r="G2" s="497"/>
      <c r="H2" s="497"/>
      <c r="I2" s="497"/>
      <c r="J2" s="498"/>
    </row>
    <row r="3" spans="1:13" ht="9.9499999999999993" customHeight="1">
      <c r="A3" s="278"/>
      <c r="B3" s="162"/>
      <c r="C3" s="83"/>
      <c r="D3" s="163"/>
      <c r="E3" s="83"/>
      <c r="F3" s="83"/>
      <c r="G3" s="86"/>
      <c r="H3" s="86"/>
      <c r="I3" s="86"/>
      <c r="J3" s="279"/>
    </row>
    <row r="4" spans="1:13" ht="9.9499999999999993" customHeight="1">
      <c r="A4" s="280"/>
      <c r="B4" s="202"/>
      <c r="C4" s="103"/>
      <c r="D4" s="203"/>
      <c r="E4" s="499" t="str">
        <f>+FORMSRK!E4</f>
        <v>BİN TÜRK LİRASI</v>
      </c>
      <c r="F4" s="500"/>
      <c r="G4" s="500"/>
      <c r="H4" s="500"/>
      <c r="I4" s="500"/>
      <c r="J4" s="501"/>
    </row>
    <row r="5" spans="1:13" ht="15.75" customHeight="1">
      <c r="A5" s="278"/>
      <c r="B5" s="162"/>
      <c r="C5" s="83"/>
      <c r="D5" s="204"/>
      <c r="E5" s="502"/>
      <c r="F5" s="503"/>
      <c r="G5" s="503"/>
      <c r="H5" s="503"/>
      <c r="I5" s="503"/>
      <c r="J5" s="516"/>
    </row>
    <row r="6" spans="1:13" ht="15.75" customHeight="1">
      <c r="A6" s="278"/>
      <c r="B6" s="162"/>
      <c r="C6" s="83"/>
      <c r="D6" s="204"/>
      <c r="E6" s="205"/>
      <c r="F6" s="105" t="s">
        <v>1</v>
      </c>
      <c r="G6" s="206"/>
      <c r="H6" s="105"/>
      <c r="I6" s="105" t="s">
        <v>2</v>
      </c>
      <c r="J6" s="281"/>
    </row>
    <row r="7" spans="1:13" ht="15.75" customHeight="1">
      <c r="A7" s="278"/>
      <c r="B7" s="162"/>
      <c r="C7" s="83"/>
      <c r="D7" s="204"/>
      <c r="E7" s="506" t="s">
        <v>130</v>
      </c>
      <c r="F7" s="507"/>
      <c r="G7" s="508"/>
      <c r="H7" s="507" t="s">
        <v>130</v>
      </c>
      <c r="I7" s="507"/>
      <c r="J7" s="512"/>
    </row>
    <row r="8" spans="1:13" ht="18.75" customHeight="1">
      <c r="A8" s="278"/>
      <c r="B8" s="162"/>
      <c r="C8" s="207" t="s">
        <v>131</v>
      </c>
      <c r="D8" s="204" t="s">
        <v>4</v>
      </c>
      <c r="E8" s="208"/>
      <c r="F8" s="175" t="str">
        <f>+FORMSRK!F8</f>
        <v>(31/12/2010)</v>
      </c>
      <c r="G8" s="209"/>
      <c r="H8" s="175"/>
      <c r="I8" s="175" t="str">
        <f>+FORMSRK!I8</f>
        <v>(31/12/2009)</v>
      </c>
      <c r="J8" s="301"/>
    </row>
    <row r="9" spans="1:13">
      <c r="A9" s="278"/>
      <c r="B9" s="162"/>
      <c r="C9" s="210"/>
      <c r="D9" s="204"/>
      <c r="E9" s="211" t="s">
        <v>5</v>
      </c>
      <c r="F9" s="211" t="s">
        <v>6</v>
      </c>
      <c r="G9" s="211" t="s">
        <v>7</v>
      </c>
      <c r="H9" s="211" t="s">
        <v>5</v>
      </c>
      <c r="I9" s="211" t="s">
        <v>6</v>
      </c>
      <c r="J9" s="302" t="s">
        <v>7</v>
      </c>
    </row>
    <row r="10" spans="1:13" s="217" customFormat="1">
      <c r="A10" s="303"/>
      <c r="B10" s="212" t="s">
        <v>8</v>
      </c>
      <c r="C10" s="213" t="s">
        <v>132</v>
      </c>
      <c r="D10" s="214" t="s">
        <v>10</v>
      </c>
      <c r="E10" s="215">
        <v>7662288</v>
      </c>
      <c r="F10" s="215">
        <v>3504294</v>
      </c>
      <c r="G10" s="215">
        <v>11166582</v>
      </c>
      <c r="H10" s="215">
        <v>5979825</v>
      </c>
      <c r="I10" s="215">
        <v>3156753</v>
      </c>
      <c r="J10" s="304">
        <v>9136578</v>
      </c>
      <c r="K10" s="216"/>
      <c r="L10" s="216"/>
      <c r="M10" s="216"/>
    </row>
    <row r="11" spans="1:13" s="217" customFormat="1">
      <c r="A11" s="305"/>
      <c r="B11" s="17" t="s">
        <v>133</v>
      </c>
      <c r="C11" s="191" t="s">
        <v>134</v>
      </c>
      <c r="D11" s="218"/>
      <c r="E11" s="219">
        <v>131304</v>
      </c>
      <c r="F11" s="219">
        <v>82142</v>
      </c>
      <c r="G11" s="219">
        <v>213446</v>
      </c>
      <c r="H11" s="219">
        <v>99744</v>
      </c>
      <c r="I11" s="219">
        <v>34999</v>
      </c>
      <c r="J11" s="287">
        <v>134743</v>
      </c>
      <c r="K11" s="216"/>
      <c r="L11" s="216"/>
      <c r="M11" s="216"/>
    </row>
    <row r="12" spans="1:13" s="217" customFormat="1">
      <c r="A12" s="305"/>
      <c r="B12" s="17" t="s">
        <v>135</v>
      </c>
      <c r="C12" s="192" t="s">
        <v>47</v>
      </c>
      <c r="D12" s="218"/>
      <c r="E12" s="219">
        <v>7530984</v>
      </c>
      <c r="F12" s="219">
        <v>3422152</v>
      </c>
      <c r="G12" s="219">
        <v>10953136</v>
      </c>
      <c r="H12" s="219">
        <v>5880081</v>
      </c>
      <c r="I12" s="219">
        <v>3121754</v>
      </c>
      <c r="J12" s="287">
        <v>9001835</v>
      </c>
      <c r="K12" s="216"/>
      <c r="L12" s="216"/>
      <c r="M12" s="216"/>
    </row>
    <row r="13" spans="1:13">
      <c r="A13" s="306"/>
      <c r="B13" s="220" t="s">
        <v>11</v>
      </c>
      <c r="C13" s="221" t="s">
        <v>136</v>
      </c>
      <c r="D13" s="222" t="s">
        <v>13</v>
      </c>
      <c r="E13" s="223">
        <v>0</v>
      </c>
      <c r="F13" s="223">
        <v>5397</v>
      </c>
      <c r="G13" s="223">
        <v>5397</v>
      </c>
      <c r="H13" s="223">
        <v>0</v>
      </c>
      <c r="I13" s="223">
        <v>155</v>
      </c>
      <c r="J13" s="286">
        <v>155</v>
      </c>
      <c r="K13" s="216"/>
      <c r="L13" s="216"/>
      <c r="M13" s="216"/>
    </row>
    <row r="14" spans="1:13" s="217" customFormat="1">
      <c r="A14" s="305"/>
      <c r="B14" s="9" t="s">
        <v>28</v>
      </c>
      <c r="C14" s="224" t="s">
        <v>137</v>
      </c>
      <c r="D14" s="218" t="s">
        <v>30</v>
      </c>
      <c r="E14" s="223">
        <v>0</v>
      </c>
      <c r="F14" s="223">
        <v>622237</v>
      </c>
      <c r="G14" s="223">
        <v>622237</v>
      </c>
      <c r="H14" s="223">
        <v>0</v>
      </c>
      <c r="I14" s="223">
        <v>191461</v>
      </c>
      <c r="J14" s="286">
        <v>191461</v>
      </c>
      <c r="K14" s="216"/>
      <c r="L14" s="216"/>
      <c r="M14" s="216"/>
    </row>
    <row r="15" spans="1:13" s="217" customFormat="1">
      <c r="A15" s="305"/>
      <c r="B15" s="9" t="s">
        <v>31</v>
      </c>
      <c r="C15" s="225" t="s">
        <v>138</v>
      </c>
      <c r="D15" s="218"/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86">
        <v>0</v>
      </c>
      <c r="K15" s="216"/>
      <c r="L15" s="216"/>
      <c r="M15" s="216"/>
    </row>
    <row r="16" spans="1:13" s="217" customFormat="1">
      <c r="A16" s="305"/>
      <c r="B16" s="9" t="s">
        <v>33</v>
      </c>
      <c r="C16" s="226" t="s">
        <v>139</v>
      </c>
      <c r="D16" s="218"/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86">
        <v>0</v>
      </c>
      <c r="K16" s="216"/>
      <c r="L16" s="216"/>
      <c r="M16" s="216"/>
    </row>
    <row r="17" spans="1:13" s="217" customFormat="1">
      <c r="A17" s="305"/>
      <c r="B17" s="9" t="s">
        <v>40</v>
      </c>
      <c r="C17" s="226" t="s">
        <v>140</v>
      </c>
      <c r="D17" s="218"/>
      <c r="E17" s="223">
        <v>278187</v>
      </c>
      <c r="F17" s="223">
        <v>2656</v>
      </c>
      <c r="G17" s="223">
        <v>280843</v>
      </c>
      <c r="H17" s="223">
        <v>198910</v>
      </c>
      <c r="I17" s="223">
        <v>2234</v>
      </c>
      <c r="J17" s="286">
        <v>201144</v>
      </c>
      <c r="K17" s="216"/>
      <c r="L17" s="216"/>
      <c r="M17" s="216"/>
    </row>
    <row r="18" spans="1:13" s="217" customFormat="1">
      <c r="A18" s="305"/>
      <c r="B18" s="9" t="s">
        <v>52</v>
      </c>
      <c r="C18" s="34" t="s">
        <v>141</v>
      </c>
      <c r="D18" s="218" t="s">
        <v>35</v>
      </c>
      <c r="E18" s="223">
        <v>256348</v>
      </c>
      <c r="F18" s="223">
        <v>14813</v>
      </c>
      <c r="G18" s="223">
        <v>271161</v>
      </c>
      <c r="H18" s="223">
        <v>181834</v>
      </c>
      <c r="I18" s="223">
        <v>12509</v>
      </c>
      <c r="J18" s="286">
        <v>194343</v>
      </c>
      <c r="K18" s="216"/>
      <c r="L18" s="216"/>
      <c r="M18" s="216"/>
    </row>
    <row r="19" spans="1:13" s="217" customFormat="1">
      <c r="A19" s="305"/>
      <c r="B19" s="9" t="s">
        <v>55</v>
      </c>
      <c r="C19" s="226" t="s">
        <v>521</v>
      </c>
      <c r="D19" s="222" t="s">
        <v>41</v>
      </c>
      <c r="E19" s="223"/>
      <c r="F19" s="223">
        <v>0</v>
      </c>
      <c r="G19" s="223">
        <v>0</v>
      </c>
      <c r="H19" s="223">
        <v>0</v>
      </c>
      <c r="I19" s="223">
        <v>0</v>
      </c>
      <c r="J19" s="286">
        <v>0</v>
      </c>
      <c r="K19" s="216"/>
      <c r="L19" s="216"/>
      <c r="M19" s="216"/>
    </row>
    <row r="20" spans="1:13">
      <c r="A20" s="306"/>
      <c r="B20" s="17" t="s">
        <v>58</v>
      </c>
      <c r="C20" s="37" t="s">
        <v>142</v>
      </c>
      <c r="D20" s="218"/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307">
        <v>0</v>
      </c>
      <c r="K20" s="216"/>
      <c r="L20" s="216"/>
      <c r="M20" s="216"/>
    </row>
    <row r="21" spans="1:13">
      <c r="A21" s="306"/>
      <c r="B21" s="17" t="s">
        <v>60</v>
      </c>
      <c r="C21" s="37" t="s">
        <v>143</v>
      </c>
      <c r="D21" s="218"/>
      <c r="E21" s="102">
        <v>0</v>
      </c>
      <c r="F21" s="102">
        <v>0</v>
      </c>
      <c r="G21" s="102">
        <v>0</v>
      </c>
      <c r="H21" s="102">
        <v>0</v>
      </c>
      <c r="I21" s="102">
        <v>0</v>
      </c>
      <c r="J21" s="307">
        <v>0</v>
      </c>
      <c r="K21" s="216"/>
      <c r="L21" s="216"/>
      <c r="M21" s="216"/>
    </row>
    <row r="22" spans="1:13">
      <c r="A22" s="306"/>
      <c r="B22" s="17" t="s">
        <v>144</v>
      </c>
      <c r="C22" s="37" t="s">
        <v>47</v>
      </c>
      <c r="D22" s="218"/>
      <c r="E22" s="102">
        <v>0</v>
      </c>
      <c r="F22" s="102">
        <v>0</v>
      </c>
      <c r="G22" s="102">
        <v>0</v>
      </c>
      <c r="H22" s="102">
        <v>0</v>
      </c>
      <c r="I22" s="102">
        <v>0</v>
      </c>
      <c r="J22" s="307">
        <v>0</v>
      </c>
      <c r="K22" s="216"/>
      <c r="L22" s="216"/>
      <c r="M22" s="216"/>
    </row>
    <row r="23" spans="1:13">
      <c r="A23" s="306"/>
      <c r="B23" s="17" t="s">
        <v>145</v>
      </c>
      <c r="C23" s="37" t="s">
        <v>146</v>
      </c>
      <c r="D23" s="218"/>
      <c r="E23" s="102">
        <v>0</v>
      </c>
      <c r="F23" s="102">
        <v>0</v>
      </c>
      <c r="G23" s="102">
        <v>0</v>
      </c>
      <c r="H23" s="102">
        <v>0</v>
      </c>
      <c r="I23" s="102">
        <v>0</v>
      </c>
      <c r="J23" s="307">
        <v>0</v>
      </c>
      <c r="K23" s="216"/>
      <c r="L23" s="216"/>
      <c r="M23" s="216"/>
    </row>
    <row r="24" spans="1:13" s="217" customFormat="1">
      <c r="A24" s="305"/>
      <c r="B24" s="9" t="s">
        <v>147</v>
      </c>
      <c r="C24" s="226" t="s">
        <v>148</v>
      </c>
      <c r="D24" s="222" t="s">
        <v>54</v>
      </c>
      <c r="E24" s="223">
        <v>0</v>
      </c>
      <c r="F24" s="223">
        <v>0</v>
      </c>
      <c r="G24" s="223">
        <v>0</v>
      </c>
      <c r="H24" s="215">
        <v>0</v>
      </c>
      <c r="I24" s="215">
        <v>0</v>
      </c>
      <c r="J24" s="304">
        <v>0</v>
      </c>
      <c r="K24" s="216"/>
      <c r="L24" s="216"/>
      <c r="M24" s="216"/>
    </row>
    <row r="25" spans="1:13" s="217" customFormat="1">
      <c r="A25" s="305"/>
      <c r="B25" s="227" t="s">
        <v>69</v>
      </c>
      <c r="C25" s="191" t="s">
        <v>149</v>
      </c>
      <c r="D25" s="218"/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307">
        <v>0</v>
      </c>
      <c r="K25" s="216"/>
      <c r="L25" s="216"/>
      <c r="M25" s="216"/>
    </row>
    <row r="26" spans="1:13" s="217" customFormat="1">
      <c r="A26" s="305"/>
      <c r="B26" s="227" t="s">
        <v>71</v>
      </c>
      <c r="C26" s="191" t="s">
        <v>150</v>
      </c>
      <c r="D26" s="218"/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307">
        <v>0</v>
      </c>
      <c r="K26" s="216"/>
      <c r="L26" s="216"/>
      <c r="M26" s="216"/>
    </row>
    <row r="27" spans="1:13" s="217" customFormat="1">
      <c r="A27" s="305"/>
      <c r="B27" s="227" t="s">
        <v>151</v>
      </c>
      <c r="C27" s="191" t="s">
        <v>99</v>
      </c>
      <c r="D27" s="218"/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307">
        <v>0</v>
      </c>
      <c r="K27" s="216"/>
      <c r="L27" s="216"/>
      <c r="M27" s="216"/>
    </row>
    <row r="28" spans="1:13" s="217" customFormat="1">
      <c r="A28" s="305"/>
      <c r="B28" s="9" t="s">
        <v>152</v>
      </c>
      <c r="C28" s="226" t="s">
        <v>153</v>
      </c>
      <c r="D28" s="222" t="s">
        <v>57</v>
      </c>
      <c r="E28" s="223">
        <v>159391</v>
      </c>
      <c r="F28" s="223">
        <v>17979</v>
      </c>
      <c r="G28" s="223">
        <v>177370</v>
      </c>
      <c r="H28" s="223">
        <v>113726</v>
      </c>
      <c r="I28" s="223">
        <v>15021</v>
      </c>
      <c r="J28" s="286">
        <v>128747</v>
      </c>
      <c r="K28" s="216"/>
      <c r="L28" s="216"/>
      <c r="M28" s="216"/>
    </row>
    <row r="29" spans="1:13">
      <c r="A29" s="306"/>
      <c r="B29" s="17" t="s">
        <v>76</v>
      </c>
      <c r="C29" s="36" t="s">
        <v>154</v>
      </c>
      <c r="D29" s="218"/>
      <c r="E29" s="102">
        <v>100356</v>
      </c>
      <c r="F29" s="102">
        <v>16848</v>
      </c>
      <c r="G29" s="102">
        <v>117204</v>
      </c>
      <c r="H29" s="102">
        <v>75756</v>
      </c>
      <c r="I29" s="102">
        <v>13612</v>
      </c>
      <c r="J29" s="307">
        <v>89368</v>
      </c>
      <c r="K29" s="216"/>
      <c r="L29" s="216"/>
      <c r="M29" s="216"/>
    </row>
    <row r="30" spans="1:13">
      <c r="A30" s="306"/>
      <c r="B30" s="17" t="s">
        <v>77</v>
      </c>
      <c r="C30" s="36" t="s">
        <v>155</v>
      </c>
      <c r="D30" s="218"/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307">
        <v>0</v>
      </c>
      <c r="K30" s="216"/>
      <c r="L30" s="216"/>
      <c r="M30" s="216"/>
    </row>
    <row r="31" spans="1:13">
      <c r="A31" s="306"/>
      <c r="B31" s="17" t="s">
        <v>156</v>
      </c>
      <c r="C31" s="37" t="s">
        <v>157</v>
      </c>
      <c r="D31" s="218"/>
      <c r="E31" s="102">
        <v>23058</v>
      </c>
      <c r="F31" s="102">
        <v>0</v>
      </c>
      <c r="G31" s="102">
        <v>23058</v>
      </c>
      <c r="H31" s="102">
        <v>16689</v>
      </c>
      <c r="I31" s="102">
        <v>0</v>
      </c>
      <c r="J31" s="307">
        <v>16689</v>
      </c>
      <c r="K31" s="216"/>
      <c r="L31" s="216"/>
      <c r="M31" s="216"/>
    </row>
    <row r="32" spans="1:13">
      <c r="A32" s="306"/>
      <c r="B32" s="17" t="s">
        <v>158</v>
      </c>
      <c r="C32" s="37" t="s">
        <v>159</v>
      </c>
      <c r="D32" s="218"/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307">
        <v>0</v>
      </c>
      <c r="K32" s="216"/>
      <c r="L32" s="216"/>
      <c r="M32" s="216"/>
    </row>
    <row r="33" spans="1:13">
      <c r="A33" s="306"/>
      <c r="B33" s="17" t="s">
        <v>160</v>
      </c>
      <c r="C33" s="37" t="s">
        <v>161</v>
      </c>
      <c r="D33" s="218"/>
      <c r="E33" s="102">
        <v>35977</v>
      </c>
      <c r="F33" s="102">
        <v>1131</v>
      </c>
      <c r="G33" s="102">
        <v>37108</v>
      </c>
      <c r="H33" s="102">
        <v>21281</v>
      </c>
      <c r="I33" s="102">
        <v>1409</v>
      </c>
      <c r="J33" s="307">
        <v>22690</v>
      </c>
      <c r="K33" s="216"/>
      <c r="L33" s="216"/>
      <c r="M33" s="216"/>
    </row>
    <row r="34" spans="1:13" s="200" customFormat="1">
      <c r="A34" s="305"/>
      <c r="B34" s="9" t="s">
        <v>82</v>
      </c>
      <c r="C34" s="28" t="s">
        <v>162</v>
      </c>
      <c r="D34" s="222" t="s">
        <v>68</v>
      </c>
      <c r="E34" s="223">
        <v>48161</v>
      </c>
      <c r="F34" s="223">
        <v>1</v>
      </c>
      <c r="G34" s="223">
        <v>48162</v>
      </c>
      <c r="H34" s="223">
        <v>48627</v>
      </c>
      <c r="I34" s="223">
        <v>6</v>
      </c>
      <c r="J34" s="286">
        <v>48633</v>
      </c>
      <c r="K34" s="216"/>
      <c r="L34" s="216"/>
      <c r="M34" s="216"/>
    </row>
    <row r="35" spans="1:13">
      <c r="A35" s="306"/>
      <c r="B35" s="227" t="s">
        <v>84</v>
      </c>
      <c r="C35" s="192" t="s">
        <v>163</v>
      </c>
      <c r="D35" s="218"/>
      <c r="E35" s="102">
        <v>48161</v>
      </c>
      <c r="F35" s="102">
        <v>1</v>
      </c>
      <c r="G35" s="102">
        <v>48162</v>
      </c>
      <c r="H35" s="102">
        <v>48627</v>
      </c>
      <c r="I35" s="102">
        <v>6</v>
      </c>
      <c r="J35" s="307">
        <v>48633</v>
      </c>
      <c r="K35" s="216"/>
      <c r="L35" s="216"/>
      <c r="M35" s="216"/>
    </row>
    <row r="36" spans="1:13">
      <c r="A36" s="306"/>
      <c r="B36" s="227" t="s">
        <v>86</v>
      </c>
      <c r="C36" s="192" t="s">
        <v>164</v>
      </c>
      <c r="D36" s="218"/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307">
        <v>0</v>
      </c>
      <c r="K36" s="216"/>
      <c r="L36" s="216"/>
      <c r="M36" s="216"/>
    </row>
    <row r="37" spans="1:13" s="200" customFormat="1">
      <c r="A37" s="305"/>
      <c r="B37" s="9" t="s">
        <v>92</v>
      </c>
      <c r="C37" s="515" t="s">
        <v>165</v>
      </c>
      <c r="D37" s="222" t="s">
        <v>75</v>
      </c>
      <c r="E37" s="513">
        <v>0</v>
      </c>
      <c r="F37" s="513">
        <v>0</v>
      </c>
      <c r="G37" s="513">
        <v>0</v>
      </c>
      <c r="H37" s="513">
        <v>0</v>
      </c>
      <c r="I37" s="513">
        <v>0</v>
      </c>
      <c r="J37" s="514">
        <v>0</v>
      </c>
      <c r="K37" s="216"/>
      <c r="L37" s="216"/>
      <c r="M37" s="216"/>
    </row>
    <row r="38" spans="1:13" s="200" customFormat="1">
      <c r="A38" s="305"/>
      <c r="B38" s="9"/>
      <c r="C38" s="515"/>
      <c r="D38" s="228"/>
      <c r="E38" s="513"/>
      <c r="F38" s="513"/>
      <c r="G38" s="513"/>
      <c r="H38" s="513"/>
      <c r="I38" s="513"/>
      <c r="J38" s="514"/>
      <c r="K38" s="216"/>
      <c r="L38" s="216"/>
      <c r="M38" s="216"/>
    </row>
    <row r="39" spans="1:13">
      <c r="A39" s="306"/>
      <c r="B39" s="227" t="s">
        <v>95</v>
      </c>
      <c r="C39" s="229" t="s">
        <v>123</v>
      </c>
      <c r="D39" s="218"/>
      <c r="E39" s="102">
        <v>0</v>
      </c>
      <c r="F39" s="102">
        <v>0</v>
      </c>
      <c r="G39" s="102">
        <v>0</v>
      </c>
      <c r="H39" s="102">
        <v>0</v>
      </c>
      <c r="I39" s="102">
        <v>0</v>
      </c>
      <c r="J39" s="307">
        <v>0</v>
      </c>
      <c r="K39" s="216"/>
      <c r="L39" s="216"/>
      <c r="M39" s="216"/>
    </row>
    <row r="40" spans="1:13">
      <c r="A40" s="306"/>
      <c r="B40" s="227" t="s">
        <v>96</v>
      </c>
      <c r="C40" s="229" t="s">
        <v>125</v>
      </c>
      <c r="D40" s="218"/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307">
        <v>0</v>
      </c>
      <c r="K40" s="216"/>
      <c r="L40" s="216"/>
      <c r="M40" s="216"/>
    </row>
    <row r="41" spans="1:13">
      <c r="A41" s="306"/>
      <c r="B41" s="9" t="s">
        <v>166</v>
      </c>
      <c r="C41" s="28" t="s">
        <v>167</v>
      </c>
      <c r="D41" s="218" t="s">
        <v>83</v>
      </c>
      <c r="E41" s="223">
        <v>0</v>
      </c>
      <c r="F41" s="223">
        <v>0</v>
      </c>
      <c r="G41" s="223">
        <v>0</v>
      </c>
      <c r="H41" s="223">
        <v>0</v>
      </c>
      <c r="I41" s="223">
        <v>0</v>
      </c>
      <c r="J41" s="286">
        <v>0</v>
      </c>
      <c r="K41" s="216"/>
      <c r="L41" s="216"/>
      <c r="M41" s="216"/>
    </row>
    <row r="42" spans="1:13">
      <c r="A42" s="306"/>
      <c r="B42" s="9" t="s">
        <v>103</v>
      </c>
      <c r="C42" s="28" t="s">
        <v>168</v>
      </c>
      <c r="D42" s="218" t="s">
        <v>94</v>
      </c>
      <c r="E42" s="215">
        <v>1941667</v>
      </c>
      <c r="F42" s="215">
        <v>0</v>
      </c>
      <c r="G42" s="223">
        <v>1941667</v>
      </c>
      <c r="H42" s="215">
        <v>1707894</v>
      </c>
      <c r="I42" s="215">
        <v>0</v>
      </c>
      <c r="J42" s="286">
        <v>1707894</v>
      </c>
      <c r="K42" s="216"/>
      <c r="L42" s="216"/>
      <c r="M42" s="216"/>
    </row>
    <row r="43" spans="1:13">
      <c r="A43" s="306"/>
      <c r="B43" s="17" t="s">
        <v>106</v>
      </c>
      <c r="C43" s="37" t="s">
        <v>169</v>
      </c>
      <c r="D43" s="218"/>
      <c r="E43" s="219">
        <v>900000</v>
      </c>
      <c r="F43" s="215">
        <v>0</v>
      </c>
      <c r="G43" s="102">
        <v>900000</v>
      </c>
      <c r="H43" s="219">
        <v>900000</v>
      </c>
      <c r="I43" s="215">
        <v>0</v>
      </c>
      <c r="J43" s="307">
        <v>900000</v>
      </c>
      <c r="K43" s="216"/>
      <c r="L43" s="216"/>
      <c r="M43" s="216"/>
    </row>
    <row r="44" spans="1:13">
      <c r="A44" s="306"/>
      <c r="B44" s="17" t="s">
        <v>108</v>
      </c>
      <c r="C44" s="37" t="s">
        <v>170</v>
      </c>
      <c r="D44" s="218"/>
      <c r="E44" s="102">
        <v>14314</v>
      </c>
      <c r="F44" s="102">
        <v>0</v>
      </c>
      <c r="G44" s="102">
        <v>14314</v>
      </c>
      <c r="H44" s="102">
        <v>10503</v>
      </c>
      <c r="I44" s="102">
        <v>0</v>
      </c>
      <c r="J44" s="307">
        <v>10503</v>
      </c>
      <c r="K44" s="216"/>
      <c r="L44" s="216"/>
      <c r="M44" s="216"/>
    </row>
    <row r="45" spans="1:13">
      <c r="A45" s="306"/>
      <c r="B45" s="230" t="s">
        <v>171</v>
      </c>
      <c r="C45" s="37" t="s">
        <v>172</v>
      </c>
      <c r="D45" s="218"/>
      <c r="E45" s="102">
        <v>3307</v>
      </c>
      <c r="F45" s="102">
        <v>0</v>
      </c>
      <c r="G45" s="277">
        <v>3307</v>
      </c>
      <c r="H45" s="102">
        <v>3307</v>
      </c>
      <c r="I45" s="102">
        <v>0</v>
      </c>
      <c r="J45" s="307">
        <v>3307</v>
      </c>
      <c r="K45" s="216"/>
      <c r="L45" s="216"/>
      <c r="M45" s="216"/>
    </row>
    <row r="46" spans="1:13">
      <c r="A46" s="306"/>
      <c r="B46" s="230" t="s">
        <v>173</v>
      </c>
      <c r="C46" s="37" t="s">
        <v>174</v>
      </c>
      <c r="D46" s="218"/>
      <c r="E46" s="215">
        <v>0</v>
      </c>
      <c r="F46" s="215">
        <v>0</v>
      </c>
      <c r="G46" s="102">
        <v>0</v>
      </c>
      <c r="H46" s="215">
        <v>0</v>
      </c>
      <c r="I46" s="215">
        <v>0</v>
      </c>
      <c r="J46" s="307">
        <v>0</v>
      </c>
      <c r="K46" s="216"/>
      <c r="L46" s="216"/>
      <c r="M46" s="216"/>
    </row>
    <row r="47" spans="1:13">
      <c r="A47" s="306"/>
      <c r="B47" s="230" t="s">
        <v>175</v>
      </c>
      <c r="C47" s="37" t="s">
        <v>176</v>
      </c>
      <c r="D47" s="218"/>
      <c r="E47" s="219">
        <v>6732</v>
      </c>
      <c r="F47" s="215">
        <v>0</v>
      </c>
      <c r="G47" s="102">
        <v>6732</v>
      </c>
      <c r="H47" s="219">
        <v>2921</v>
      </c>
      <c r="I47" s="215">
        <v>0</v>
      </c>
      <c r="J47" s="307">
        <v>2921</v>
      </c>
      <c r="K47" s="216"/>
      <c r="L47" s="216"/>
      <c r="M47" s="216"/>
    </row>
    <row r="48" spans="1:13">
      <c r="A48" s="306"/>
      <c r="B48" s="230" t="s">
        <v>177</v>
      </c>
      <c r="C48" s="37" t="s">
        <v>178</v>
      </c>
      <c r="D48" s="218"/>
      <c r="E48" s="219">
        <v>4275</v>
      </c>
      <c r="F48" s="215">
        <v>0</v>
      </c>
      <c r="G48" s="102">
        <v>4275</v>
      </c>
      <c r="H48" s="219">
        <v>4275</v>
      </c>
      <c r="I48" s="215">
        <v>0</v>
      </c>
      <c r="J48" s="307">
        <v>4275</v>
      </c>
      <c r="K48" s="216"/>
      <c r="L48" s="216"/>
      <c r="M48" s="216"/>
    </row>
    <row r="49" spans="1:14">
      <c r="A49" s="306"/>
      <c r="B49" s="230" t="s">
        <v>179</v>
      </c>
      <c r="C49" s="37" t="s">
        <v>180</v>
      </c>
      <c r="D49" s="218"/>
      <c r="E49" s="215">
        <v>0</v>
      </c>
      <c r="F49" s="215">
        <v>0</v>
      </c>
      <c r="G49" s="102">
        <v>0</v>
      </c>
      <c r="H49" s="215">
        <v>0</v>
      </c>
      <c r="I49" s="215">
        <v>0</v>
      </c>
      <c r="J49" s="307">
        <v>0</v>
      </c>
      <c r="K49" s="216"/>
      <c r="L49" s="216"/>
      <c r="M49" s="216"/>
    </row>
    <row r="50" spans="1:14">
      <c r="A50" s="306"/>
      <c r="B50" s="230" t="s">
        <v>181</v>
      </c>
      <c r="C50" s="37" t="s">
        <v>182</v>
      </c>
      <c r="D50" s="218"/>
      <c r="E50" s="215">
        <v>0</v>
      </c>
      <c r="F50" s="215">
        <v>0</v>
      </c>
      <c r="G50" s="102">
        <v>0</v>
      </c>
      <c r="H50" s="215">
        <v>0</v>
      </c>
      <c r="I50" s="215">
        <v>0</v>
      </c>
      <c r="J50" s="307">
        <v>0</v>
      </c>
      <c r="K50" s="216"/>
      <c r="L50" s="216"/>
      <c r="M50" s="216"/>
    </row>
    <row r="51" spans="1:14" ht="31.5">
      <c r="A51" s="306"/>
      <c r="B51" s="231" t="s">
        <v>183</v>
      </c>
      <c r="C51" s="232" t="s">
        <v>184</v>
      </c>
      <c r="D51" s="218"/>
      <c r="E51" s="215">
        <v>0</v>
      </c>
      <c r="F51" s="215">
        <v>0</v>
      </c>
      <c r="G51" s="102">
        <v>0</v>
      </c>
      <c r="H51" s="215">
        <v>0</v>
      </c>
      <c r="I51" s="215">
        <v>0</v>
      </c>
      <c r="J51" s="307">
        <v>0</v>
      </c>
      <c r="K51" s="216"/>
      <c r="L51" s="216"/>
      <c r="M51" s="216"/>
    </row>
    <row r="52" spans="1:14">
      <c r="A52" s="306"/>
      <c r="B52" s="230" t="s">
        <v>185</v>
      </c>
      <c r="C52" s="37" t="s">
        <v>186</v>
      </c>
      <c r="D52" s="218"/>
      <c r="E52" s="215">
        <v>0</v>
      </c>
      <c r="F52" s="215">
        <v>0</v>
      </c>
      <c r="G52" s="102">
        <v>0</v>
      </c>
      <c r="H52" s="215">
        <v>0</v>
      </c>
      <c r="I52" s="215">
        <v>0</v>
      </c>
      <c r="J52" s="307">
        <v>0</v>
      </c>
      <c r="K52" s="216"/>
      <c r="L52" s="216"/>
      <c r="M52" s="216"/>
    </row>
    <row r="53" spans="1:14" ht="31.5" customHeight="1">
      <c r="A53" s="306"/>
      <c r="B53" s="231" t="s">
        <v>187</v>
      </c>
      <c r="C53" s="232" t="s">
        <v>572</v>
      </c>
      <c r="D53" s="218"/>
      <c r="E53" s="215">
        <v>0</v>
      </c>
      <c r="F53" s="215">
        <v>0</v>
      </c>
      <c r="G53" s="102">
        <v>0</v>
      </c>
      <c r="H53" s="215">
        <v>0</v>
      </c>
      <c r="I53" s="215">
        <v>0</v>
      </c>
      <c r="J53" s="307">
        <v>0</v>
      </c>
      <c r="K53" s="216"/>
      <c r="L53" s="216"/>
      <c r="M53" s="216"/>
    </row>
    <row r="54" spans="1:14" ht="15.75" customHeight="1">
      <c r="A54" s="306"/>
      <c r="B54" s="230" t="s">
        <v>188</v>
      </c>
      <c r="C54" s="37" t="s">
        <v>189</v>
      </c>
      <c r="D54" s="218"/>
      <c r="E54" s="215">
        <v>0</v>
      </c>
      <c r="F54" s="215">
        <v>0</v>
      </c>
      <c r="G54" s="102">
        <v>0</v>
      </c>
      <c r="H54" s="215">
        <v>0</v>
      </c>
      <c r="I54" s="215">
        <v>0</v>
      </c>
      <c r="J54" s="307">
        <v>0</v>
      </c>
      <c r="K54" s="216"/>
      <c r="L54" s="216"/>
      <c r="M54" s="216"/>
    </row>
    <row r="55" spans="1:14">
      <c r="A55" s="306"/>
      <c r="B55" s="17" t="s">
        <v>190</v>
      </c>
      <c r="C55" s="37" t="s">
        <v>538</v>
      </c>
      <c r="D55" s="204"/>
      <c r="E55" s="219">
        <v>767391</v>
      </c>
      <c r="F55" s="219">
        <v>0</v>
      </c>
      <c r="G55" s="102">
        <v>767391</v>
      </c>
      <c r="H55" s="219">
        <v>496110</v>
      </c>
      <c r="I55" s="219">
        <v>0</v>
      </c>
      <c r="J55" s="307">
        <v>496110</v>
      </c>
      <c r="K55" s="216"/>
      <c r="L55" s="216"/>
      <c r="M55" s="216"/>
      <c r="N55" s="144"/>
    </row>
    <row r="56" spans="1:14">
      <c r="A56" s="306"/>
      <c r="B56" s="230" t="s">
        <v>191</v>
      </c>
      <c r="C56" s="37" t="s">
        <v>192</v>
      </c>
      <c r="D56" s="218"/>
      <c r="E56" s="219">
        <v>52950</v>
      </c>
      <c r="F56" s="215">
        <v>0</v>
      </c>
      <c r="G56" s="102">
        <v>52950</v>
      </c>
      <c r="H56" s="219">
        <v>37886</v>
      </c>
      <c r="I56" s="215">
        <v>0</v>
      </c>
      <c r="J56" s="307">
        <v>37886</v>
      </c>
      <c r="K56" s="216"/>
      <c r="L56" s="216"/>
      <c r="M56" s="216"/>
    </row>
    <row r="57" spans="1:14">
      <c r="A57" s="306"/>
      <c r="B57" s="230" t="s">
        <v>193</v>
      </c>
      <c r="C57" s="37" t="s">
        <v>194</v>
      </c>
      <c r="D57" s="218"/>
      <c r="E57" s="219">
        <v>0</v>
      </c>
      <c r="F57" s="215">
        <v>0</v>
      </c>
      <c r="G57" s="102">
        <v>0</v>
      </c>
      <c r="H57" s="219">
        <v>0</v>
      </c>
      <c r="I57" s="215">
        <v>0</v>
      </c>
      <c r="J57" s="307">
        <v>0</v>
      </c>
      <c r="K57" s="216"/>
      <c r="L57" s="216"/>
      <c r="M57" s="216"/>
    </row>
    <row r="58" spans="1:14">
      <c r="A58" s="306"/>
      <c r="B58" s="230" t="s">
        <v>195</v>
      </c>
      <c r="C58" s="37" t="s">
        <v>196</v>
      </c>
      <c r="D58" s="218"/>
      <c r="E58" s="219">
        <v>714441</v>
      </c>
      <c r="F58" s="219">
        <v>0</v>
      </c>
      <c r="G58" s="102">
        <v>714441</v>
      </c>
      <c r="H58" s="219">
        <v>458224</v>
      </c>
      <c r="I58" s="219">
        <v>0</v>
      </c>
      <c r="J58" s="307">
        <v>458224</v>
      </c>
      <c r="K58" s="216"/>
      <c r="L58" s="216"/>
      <c r="M58" s="216"/>
    </row>
    <row r="59" spans="1:14">
      <c r="A59" s="306"/>
      <c r="B59" s="230" t="s">
        <v>197</v>
      </c>
      <c r="C59" s="37" t="s">
        <v>539</v>
      </c>
      <c r="D59" s="218"/>
      <c r="E59" s="102">
        <v>0</v>
      </c>
      <c r="F59" s="102">
        <v>0</v>
      </c>
      <c r="G59" s="102">
        <v>0</v>
      </c>
      <c r="H59" s="102">
        <v>0</v>
      </c>
      <c r="I59" s="102">
        <v>0</v>
      </c>
      <c r="J59" s="307">
        <v>0</v>
      </c>
      <c r="K59" s="216"/>
      <c r="L59" s="216"/>
      <c r="M59" s="216"/>
    </row>
    <row r="60" spans="1:14">
      <c r="A60" s="306"/>
      <c r="B60" s="17" t="s">
        <v>198</v>
      </c>
      <c r="C60" s="37" t="s">
        <v>540</v>
      </c>
      <c r="D60" s="218"/>
      <c r="E60" s="219">
        <v>259962</v>
      </c>
      <c r="F60" s="219">
        <v>0</v>
      </c>
      <c r="G60" s="102">
        <v>259962</v>
      </c>
      <c r="H60" s="219">
        <v>301281</v>
      </c>
      <c r="I60" s="219">
        <v>0</v>
      </c>
      <c r="J60" s="307">
        <v>301281</v>
      </c>
      <c r="K60" s="216"/>
      <c r="L60" s="216"/>
      <c r="M60" s="216"/>
    </row>
    <row r="61" spans="1:14">
      <c r="A61" s="306"/>
      <c r="B61" s="230" t="s">
        <v>199</v>
      </c>
      <c r="C61" s="37" t="s">
        <v>541</v>
      </c>
      <c r="D61" s="218"/>
      <c r="E61" s="102">
        <v>0</v>
      </c>
      <c r="F61" s="102">
        <v>0</v>
      </c>
      <c r="G61" s="102">
        <v>0</v>
      </c>
      <c r="H61" s="102">
        <v>0</v>
      </c>
      <c r="I61" s="102">
        <v>0</v>
      </c>
      <c r="J61" s="307">
        <v>0</v>
      </c>
      <c r="K61" s="216"/>
      <c r="L61" s="216"/>
      <c r="M61" s="216"/>
    </row>
    <row r="62" spans="1:14" s="217" customFormat="1">
      <c r="A62" s="306"/>
      <c r="B62" s="230" t="s">
        <v>200</v>
      </c>
      <c r="C62" s="37" t="s">
        <v>542</v>
      </c>
      <c r="D62" s="218"/>
      <c r="E62" s="102">
        <v>259962</v>
      </c>
      <c r="F62" s="102">
        <v>0</v>
      </c>
      <c r="G62" s="102">
        <v>259962</v>
      </c>
      <c r="H62" s="102">
        <v>301281</v>
      </c>
      <c r="I62" s="102">
        <v>0</v>
      </c>
      <c r="J62" s="307">
        <v>301281</v>
      </c>
      <c r="K62" s="216"/>
      <c r="L62" s="216"/>
      <c r="M62" s="216"/>
    </row>
    <row r="63" spans="1:14">
      <c r="A63" s="306"/>
      <c r="B63" s="17" t="s">
        <v>201</v>
      </c>
      <c r="C63" s="37" t="s">
        <v>202</v>
      </c>
      <c r="D63" s="218"/>
      <c r="E63" s="102">
        <v>0</v>
      </c>
      <c r="F63" s="102">
        <v>0</v>
      </c>
      <c r="G63" s="102">
        <v>0</v>
      </c>
      <c r="H63" s="102">
        <v>0</v>
      </c>
      <c r="I63" s="102">
        <v>0</v>
      </c>
      <c r="J63" s="307">
        <v>0</v>
      </c>
      <c r="K63" s="216"/>
      <c r="L63" s="216"/>
      <c r="M63" s="216"/>
    </row>
    <row r="64" spans="1:14">
      <c r="A64" s="306"/>
      <c r="B64" s="230"/>
      <c r="C64" s="36"/>
      <c r="D64" s="204"/>
      <c r="E64" s="102"/>
      <c r="F64" s="102"/>
      <c r="G64" s="102"/>
      <c r="H64" s="102"/>
      <c r="I64" s="102"/>
      <c r="J64" s="307"/>
      <c r="K64" s="216"/>
      <c r="L64" s="216"/>
      <c r="M64" s="216"/>
    </row>
    <row r="65" spans="1:13">
      <c r="A65" s="309"/>
      <c r="B65" s="233"/>
      <c r="C65" s="310" t="s">
        <v>203</v>
      </c>
      <c r="D65" s="311"/>
      <c r="E65" s="293">
        <v>10346042</v>
      </c>
      <c r="F65" s="293">
        <v>4167377</v>
      </c>
      <c r="G65" s="293">
        <v>14513419</v>
      </c>
      <c r="H65" s="293">
        <v>8230816</v>
      </c>
      <c r="I65" s="293">
        <v>3378139</v>
      </c>
      <c r="J65" s="294">
        <v>11608955</v>
      </c>
      <c r="K65" s="216"/>
      <c r="L65" s="216"/>
      <c r="M65" s="216"/>
    </row>
    <row r="66" spans="1:13">
      <c r="A66" s="37"/>
      <c r="B66" s="17"/>
      <c r="C66" s="36"/>
      <c r="D66" s="163"/>
      <c r="E66" s="234"/>
      <c r="F66" s="234"/>
      <c r="G66" s="234"/>
      <c r="H66" s="234"/>
      <c r="I66" s="234"/>
      <c r="J66" s="234"/>
    </row>
    <row r="67" spans="1:13">
      <c r="A67" s="37"/>
      <c r="B67" s="17"/>
      <c r="C67" s="36"/>
      <c r="D67" s="163"/>
      <c r="E67" s="234"/>
      <c r="F67" s="234"/>
      <c r="G67" s="234"/>
      <c r="H67" s="234"/>
      <c r="I67" s="234"/>
      <c r="J67" s="234"/>
    </row>
    <row r="68" spans="1:13">
      <c r="A68" s="37"/>
      <c r="B68" s="17"/>
      <c r="C68" s="36"/>
      <c r="D68" s="163"/>
      <c r="E68" s="210"/>
    </row>
    <row r="69" spans="1:13" s="217" customFormat="1">
      <c r="A69" s="28"/>
      <c r="B69" s="9"/>
      <c r="C69" s="226"/>
      <c r="D69" s="236"/>
      <c r="E69" s="210"/>
      <c r="F69" s="210"/>
      <c r="G69" s="235"/>
      <c r="H69" s="235"/>
      <c r="I69" s="235"/>
      <c r="J69" s="235"/>
    </row>
    <row r="70" spans="1:13" s="217" customFormat="1">
      <c r="A70" s="28"/>
      <c r="B70" s="9"/>
      <c r="C70" s="226"/>
      <c r="D70" s="236"/>
      <c r="E70" s="210"/>
      <c r="F70" s="210"/>
      <c r="G70" s="235"/>
      <c r="H70" s="235"/>
      <c r="I70" s="235"/>
      <c r="J70" s="235"/>
    </row>
    <row r="71" spans="1:13" s="217" customFormat="1">
      <c r="A71" s="28"/>
      <c r="B71" s="9"/>
      <c r="C71" s="226"/>
      <c r="D71" s="236"/>
      <c r="E71" s="235"/>
      <c r="F71" s="210"/>
      <c r="G71" s="235"/>
      <c r="H71" s="235"/>
      <c r="I71" s="235"/>
      <c r="J71" s="235"/>
    </row>
    <row r="72" spans="1:13" s="217" customFormat="1">
      <c r="A72" s="28"/>
      <c r="B72" s="9"/>
      <c r="C72" s="28"/>
      <c r="D72" s="236"/>
      <c r="E72" s="235"/>
      <c r="F72" s="210"/>
      <c r="G72" s="235"/>
      <c r="H72" s="235"/>
      <c r="I72" s="235"/>
      <c r="J72" s="235"/>
    </row>
    <row r="73" spans="1:13" s="217" customFormat="1">
      <c r="A73" s="28"/>
      <c r="B73" s="237"/>
      <c r="C73" s="28"/>
      <c r="D73" s="236"/>
      <c r="E73" s="235"/>
      <c r="F73" s="210"/>
      <c r="G73" s="235"/>
      <c r="H73" s="235"/>
      <c r="I73" s="235"/>
      <c r="J73" s="235"/>
    </row>
    <row r="74" spans="1:13" s="217" customFormat="1">
      <c r="A74" s="28"/>
      <c r="B74" s="237"/>
      <c r="C74" s="28"/>
      <c r="D74" s="236"/>
      <c r="E74" s="235"/>
      <c r="F74" s="210"/>
      <c r="G74" s="235"/>
      <c r="H74" s="235"/>
      <c r="I74" s="235"/>
      <c r="J74" s="235"/>
    </row>
    <row r="75" spans="1:13" s="217" customFormat="1">
      <c r="A75" s="28"/>
      <c r="B75" s="9"/>
      <c r="C75" s="226"/>
      <c r="D75" s="236"/>
      <c r="E75" s="235"/>
      <c r="F75" s="210"/>
      <c r="G75" s="235"/>
      <c r="H75" s="235"/>
      <c r="I75" s="235"/>
      <c r="J75" s="235"/>
    </row>
    <row r="76" spans="1:13" s="217" customFormat="1">
      <c r="A76" s="238"/>
      <c r="B76" s="239"/>
      <c r="C76" s="238"/>
      <c r="D76" s="163"/>
      <c r="E76" s="235"/>
      <c r="F76" s="210"/>
      <c r="G76" s="235"/>
      <c r="H76" s="235"/>
      <c r="I76" s="235"/>
      <c r="J76" s="235"/>
    </row>
    <row r="77" spans="1:13">
      <c r="A77" s="160"/>
      <c r="B77" s="240"/>
      <c r="C77" s="160"/>
      <c r="D77" s="163"/>
    </row>
    <row r="78" spans="1:13">
      <c r="A78" s="160"/>
      <c r="B78" s="240"/>
      <c r="C78" s="160"/>
      <c r="D78" s="163"/>
    </row>
    <row r="79" spans="1:13" s="217" customFormat="1">
      <c r="A79" s="238"/>
      <c r="B79" s="239"/>
      <c r="C79" s="238"/>
      <c r="D79" s="163"/>
      <c r="E79" s="235"/>
      <c r="F79" s="210"/>
      <c r="G79" s="235"/>
      <c r="H79" s="235"/>
      <c r="I79" s="235"/>
      <c r="J79" s="235"/>
    </row>
    <row r="80" spans="1:13">
      <c r="A80" s="160"/>
      <c r="B80" s="240"/>
      <c r="C80" s="160"/>
      <c r="D80" s="163"/>
    </row>
    <row r="81" spans="1:4">
      <c r="A81" s="160"/>
      <c r="B81" s="240"/>
      <c r="C81" s="160"/>
      <c r="D81" s="163"/>
    </row>
    <row r="82" spans="1:4" ht="15.75" customHeight="1">
      <c r="A82" s="160"/>
      <c r="B82" s="240"/>
      <c r="C82" s="160"/>
      <c r="D82" s="163"/>
    </row>
    <row r="83" spans="1:4">
      <c r="A83" s="160"/>
      <c r="B83" s="240"/>
      <c r="C83" s="160"/>
      <c r="D83" s="163"/>
    </row>
    <row r="84" spans="1:4">
      <c r="A84" s="37"/>
      <c r="B84" s="108"/>
      <c r="C84" s="36"/>
      <c r="D84" s="163"/>
    </row>
    <row r="85" spans="1:4" ht="18.75">
      <c r="A85" s="37"/>
      <c r="B85" s="108"/>
      <c r="C85" s="241"/>
      <c r="D85" s="163"/>
    </row>
    <row r="86" spans="1:4">
      <c r="A86" s="37"/>
      <c r="B86" s="108"/>
      <c r="C86" s="36"/>
      <c r="D86" s="163"/>
    </row>
    <row r="87" spans="1:4">
      <c r="A87" s="37"/>
      <c r="B87" s="108"/>
      <c r="C87" s="36"/>
      <c r="D87" s="163"/>
    </row>
    <row r="88" spans="1:4">
      <c r="A88" s="37"/>
      <c r="B88" s="108"/>
      <c r="C88" s="242"/>
      <c r="D88" s="236"/>
    </row>
    <row r="89" spans="1:4">
      <c r="A89" s="37"/>
      <c r="B89" s="108"/>
      <c r="C89" s="36"/>
      <c r="D89" s="163"/>
    </row>
    <row r="90" spans="1:4" ht="18.75">
      <c r="A90" s="37"/>
      <c r="B90" s="108"/>
      <c r="C90" s="241"/>
      <c r="D90" s="163"/>
    </row>
    <row r="91" spans="1:4">
      <c r="A91" s="37"/>
      <c r="B91" s="108"/>
      <c r="C91" s="36"/>
      <c r="D91" s="163"/>
    </row>
  </sheetData>
  <mergeCells count="11">
    <mergeCell ref="I37:I38"/>
    <mergeCell ref="J37:J38"/>
    <mergeCell ref="A2:J2"/>
    <mergeCell ref="C37:C38"/>
    <mergeCell ref="E4:J5"/>
    <mergeCell ref="E7:G7"/>
    <mergeCell ref="H7:J7"/>
    <mergeCell ref="E37:E38"/>
    <mergeCell ref="F37:F38"/>
    <mergeCell ref="G37:G38"/>
    <mergeCell ref="H37:H38"/>
  </mergeCells>
  <phoneticPr fontId="0" type="noConversion"/>
  <printOptions horizontalCentered="1"/>
  <pageMargins left="0.68" right="0.19685039370078741" top="0.98425196850393704" bottom="7.874015748031496E-2" header="0.23622047244094491" footer="0.51181102362204722"/>
  <pageSetup paperSize="9" scale="50" orientation="portrait" r:id="rId1"/>
  <headerFooter alignWithMargins="0">
    <oddFooter>&amp;CEkteki dipnotlar bu finansal tabloların tamamlayıcısıdır.
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U75"/>
  <sheetViews>
    <sheetView showGridLines="0" tabSelected="1" view="pageBreakPreview" zoomScale="60" zoomScaleNormal="55" workbookViewId="0">
      <pane xSplit="4" ySplit="8" topLeftCell="E52" activePane="bottomRight" state="frozen"/>
      <selection activeCell="C18" sqref="C18"/>
      <selection pane="topRight" activeCell="C18" sqref="C18"/>
      <selection pane="bottomLeft" activeCell="C18" sqref="C18"/>
      <selection pane="bottomRight" activeCell="E76" sqref="E76"/>
    </sheetView>
  </sheetViews>
  <sheetFormatPr defaultRowHeight="12.75"/>
  <cols>
    <col min="1" max="1" width="1.5703125" style="109" customWidth="1"/>
    <col min="2" max="2" width="9.140625" style="109"/>
    <col min="3" max="3" width="67.28515625" style="109" customWidth="1"/>
    <col min="4" max="4" width="8.28515625" style="109" customWidth="1"/>
    <col min="5" max="6" width="15.140625" style="109" bestFit="1" customWidth="1"/>
    <col min="7" max="7" width="16" style="109" bestFit="1" customWidth="1"/>
    <col min="8" max="8" width="14.7109375" style="109" bestFit="1" customWidth="1"/>
    <col min="9" max="9" width="15.140625" style="109" bestFit="1" customWidth="1"/>
    <col min="10" max="10" width="15.5703125" style="109" customWidth="1"/>
    <col min="11" max="11" width="12.85546875" style="109" customWidth="1"/>
    <col min="12" max="16384" width="9.140625" style="109"/>
  </cols>
  <sheetData>
    <row r="1" spans="1:21" ht="15.75">
      <c r="A1" s="295"/>
      <c r="B1" s="296"/>
      <c r="C1" s="297"/>
      <c r="D1" s="298"/>
      <c r="E1" s="297"/>
      <c r="F1" s="299"/>
      <c r="G1" s="297"/>
      <c r="H1" s="297"/>
      <c r="I1" s="297"/>
      <c r="J1" s="300"/>
    </row>
    <row r="2" spans="1:21" ht="15.75">
      <c r="A2" s="496" t="s">
        <v>515</v>
      </c>
      <c r="B2" s="497"/>
      <c r="C2" s="497"/>
      <c r="D2" s="497"/>
      <c r="E2" s="497"/>
      <c r="F2" s="497"/>
      <c r="G2" s="497"/>
      <c r="H2" s="497"/>
      <c r="I2" s="497"/>
      <c r="J2" s="498"/>
    </row>
    <row r="3" spans="1:21" ht="15.75">
      <c r="A3" s="278"/>
      <c r="B3" s="162"/>
      <c r="C3" s="83"/>
      <c r="D3" s="163"/>
      <c r="E3" s="83"/>
      <c r="F3" s="83"/>
      <c r="G3" s="86"/>
      <c r="H3" s="86"/>
      <c r="I3" s="86"/>
      <c r="J3" s="279"/>
    </row>
    <row r="4" spans="1:21" ht="16.5" customHeight="1">
      <c r="A4" s="312"/>
      <c r="B4" s="164"/>
      <c r="C4" s="165"/>
      <c r="D4" s="166"/>
      <c r="E4" s="525" t="s">
        <v>497</v>
      </c>
      <c r="F4" s="526"/>
      <c r="G4" s="526"/>
      <c r="H4" s="526"/>
      <c r="I4" s="526"/>
      <c r="J4" s="527"/>
    </row>
    <row r="5" spans="1:21" ht="16.5" customHeight="1">
      <c r="A5" s="313"/>
      <c r="B5" s="167"/>
      <c r="C5" s="168"/>
      <c r="D5" s="169"/>
      <c r="E5" s="521" t="s">
        <v>204</v>
      </c>
      <c r="F5" s="522"/>
      <c r="G5" s="523"/>
      <c r="H5" s="521" t="s">
        <v>205</v>
      </c>
      <c r="I5" s="522"/>
      <c r="J5" s="524"/>
    </row>
    <row r="6" spans="1:21" ht="15.75" customHeight="1">
      <c r="A6" s="313"/>
      <c r="B6" s="170"/>
      <c r="C6" s="171"/>
      <c r="D6" s="169"/>
      <c r="E6" s="517" t="s">
        <v>576</v>
      </c>
      <c r="F6" s="518"/>
      <c r="G6" s="519"/>
      <c r="H6" s="518" t="s">
        <v>576</v>
      </c>
      <c r="I6" s="518"/>
      <c r="J6" s="520"/>
    </row>
    <row r="7" spans="1:21" ht="15.75">
      <c r="A7" s="314"/>
      <c r="B7" s="172"/>
      <c r="C7" s="173"/>
      <c r="D7" s="270" t="s">
        <v>4</v>
      </c>
      <c r="E7" s="174"/>
      <c r="F7" s="175" t="str">
        <f>+p!F8</f>
        <v>(31/12/2010)</v>
      </c>
      <c r="G7" s="176"/>
      <c r="H7" s="174"/>
      <c r="I7" s="175" t="str">
        <f>+p!I8</f>
        <v>(31/12/2009)</v>
      </c>
      <c r="J7" s="315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</row>
    <row r="8" spans="1:21" ht="15.75">
      <c r="A8" s="313"/>
      <c r="B8" s="178"/>
      <c r="C8" s="179"/>
      <c r="D8" s="180"/>
      <c r="E8" s="181" t="s">
        <v>5</v>
      </c>
      <c r="F8" s="181" t="s">
        <v>6</v>
      </c>
      <c r="G8" s="181" t="s">
        <v>206</v>
      </c>
      <c r="H8" s="181" t="s">
        <v>5</v>
      </c>
      <c r="I8" s="181" t="s">
        <v>6</v>
      </c>
      <c r="J8" s="316" t="s">
        <v>206</v>
      </c>
      <c r="K8" s="182"/>
    </row>
    <row r="9" spans="1:21" ht="15.75">
      <c r="A9" s="313"/>
      <c r="B9" s="28" t="s">
        <v>207</v>
      </c>
      <c r="C9" s="28"/>
      <c r="D9" s="183"/>
      <c r="E9" s="400">
        <v>49989225</v>
      </c>
      <c r="F9" s="400">
        <v>5737843</v>
      </c>
      <c r="G9" s="401">
        <v>55727068</v>
      </c>
      <c r="H9" s="184">
        <v>6632958</v>
      </c>
      <c r="I9" s="184">
        <v>5627280</v>
      </c>
      <c r="J9" s="317">
        <v>12260238</v>
      </c>
      <c r="N9" s="144"/>
      <c r="O9" s="144"/>
      <c r="P9" s="144"/>
    </row>
    <row r="10" spans="1:21" ht="15.75">
      <c r="A10" s="313"/>
      <c r="B10" s="28" t="s">
        <v>8</v>
      </c>
      <c r="C10" s="28" t="s">
        <v>208</v>
      </c>
      <c r="D10" s="183" t="s">
        <v>209</v>
      </c>
      <c r="E10" s="400">
        <v>4226595</v>
      </c>
      <c r="F10" s="400">
        <v>5000288</v>
      </c>
      <c r="G10" s="401">
        <v>9226883</v>
      </c>
      <c r="H10" s="184">
        <v>3984518</v>
      </c>
      <c r="I10" s="184">
        <v>4901459</v>
      </c>
      <c r="J10" s="317">
        <v>8885977</v>
      </c>
      <c r="N10" s="144"/>
      <c r="O10" s="144"/>
      <c r="P10" s="144"/>
    </row>
    <row r="11" spans="1:21" ht="15.75">
      <c r="A11" s="313"/>
      <c r="B11" s="185" t="s">
        <v>210</v>
      </c>
      <c r="C11" s="37" t="s">
        <v>211</v>
      </c>
      <c r="D11" s="186"/>
      <c r="E11" s="402">
        <v>4195799</v>
      </c>
      <c r="F11" s="402">
        <v>3742856</v>
      </c>
      <c r="G11" s="403">
        <v>7938655</v>
      </c>
      <c r="H11" s="187">
        <v>3968241</v>
      </c>
      <c r="I11" s="187">
        <v>3401220</v>
      </c>
      <c r="J11" s="318">
        <v>7369461</v>
      </c>
      <c r="N11" s="144"/>
      <c r="O11" s="144"/>
      <c r="P11" s="144"/>
    </row>
    <row r="12" spans="1:21" ht="15.75">
      <c r="A12" s="313"/>
      <c r="B12" s="37" t="s">
        <v>212</v>
      </c>
      <c r="C12" s="37" t="s">
        <v>213</v>
      </c>
      <c r="D12" s="186"/>
      <c r="E12" s="402">
        <v>0</v>
      </c>
      <c r="F12" s="403">
        <v>0</v>
      </c>
      <c r="G12" s="403">
        <v>0</v>
      </c>
      <c r="H12" s="187">
        <v>0</v>
      </c>
      <c r="I12" s="188">
        <v>0</v>
      </c>
      <c r="J12" s="318">
        <v>0</v>
      </c>
      <c r="N12" s="144"/>
      <c r="O12" s="144"/>
      <c r="P12" s="144"/>
    </row>
    <row r="13" spans="1:21" ht="15.75">
      <c r="A13" s="313"/>
      <c r="B13" s="37" t="s">
        <v>214</v>
      </c>
      <c r="C13" s="37" t="s">
        <v>215</v>
      </c>
      <c r="D13" s="186"/>
      <c r="E13" s="402">
        <v>0</v>
      </c>
      <c r="F13" s="403">
        <v>0</v>
      </c>
      <c r="G13" s="403">
        <v>0</v>
      </c>
      <c r="H13" s="187">
        <v>0</v>
      </c>
      <c r="I13" s="188">
        <v>0</v>
      </c>
      <c r="J13" s="318">
        <v>0</v>
      </c>
      <c r="N13" s="144"/>
      <c r="O13" s="144"/>
      <c r="P13" s="144"/>
    </row>
    <row r="14" spans="1:21" ht="15.75">
      <c r="A14" s="313"/>
      <c r="B14" s="189" t="s">
        <v>216</v>
      </c>
      <c r="C14" s="37" t="s">
        <v>217</v>
      </c>
      <c r="D14" s="186"/>
      <c r="E14" s="402">
        <v>4195799</v>
      </c>
      <c r="F14" s="403">
        <v>3742856</v>
      </c>
      <c r="G14" s="403">
        <v>7938655</v>
      </c>
      <c r="H14" s="187">
        <v>3968241</v>
      </c>
      <c r="I14" s="188">
        <v>3401220</v>
      </c>
      <c r="J14" s="318">
        <v>7369461</v>
      </c>
      <c r="N14" s="144"/>
      <c r="O14" s="144"/>
      <c r="P14" s="144"/>
    </row>
    <row r="15" spans="1:21" ht="15.75">
      <c r="A15" s="313"/>
      <c r="B15" s="37" t="s">
        <v>218</v>
      </c>
      <c r="C15" s="37" t="s">
        <v>219</v>
      </c>
      <c r="D15" s="186"/>
      <c r="E15" s="402">
        <v>23000</v>
      </c>
      <c r="F15" s="402">
        <v>131318</v>
      </c>
      <c r="G15" s="403">
        <v>154318</v>
      </c>
      <c r="H15" s="187">
        <v>0</v>
      </c>
      <c r="I15" s="187">
        <v>120412</v>
      </c>
      <c r="J15" s="318">
        <v>120412</v>
      </c>
      <c r="N15" s="144"/>
      <c r="O15" s="144"/>
      <c r="P15" s="144"/>
    </row>
    <row r="16" spans="1:21" ht="15.75">
      <c r="A16" s="313"/>
      <c r="B16" s="37" t="s">
        <v>220</v>
      </c>
      <c r="C16" s="37" t="s">
        <v>221</v>
      </c>
      <c r="D16" s="186"/>
      <c r="E16" s="402">
        <v>23000</v>
      </c>
      <c r="F16" s="403">
        <v>131318</v>
      </c>
      <c r="G16" s="403">
        <v>154318</v>
      </c>
      <c r="H16" s="187">
        <v>0</v>
      </c>
      <c r="I16" s="188">
        <v>120412</v>
      </c>
      <c r="J16" s="318">
        <v>120412</v>
      </c>
      <c r="N16" s="144"/>
      <c r="O16" s="144"/>
      <c r="P16" s="144"/>
    </row>
    <row r="17" spans="1:16" ht="15.75">
      <c r="A17" s="313"/>
      <c r="B17" s="37" t="s">
        <v>222</v>
      </c>
      <c r="C17" s="37" t="s">
        <v>223</v>
      </c>
      <c r="D17" s="186"/>
      <c r="E17" s="402">
        <v>0</v>
      </c>
      <c r="F17" s="403">
        <v>0</v>
      </c>
      <c r="G17" s="403">
        <v>0</v>
      </c>
      <c r="H17" s="187">
        <v>0</v>
      </c>
      <c r="I17" s="188">
        <v>0</v>
      </c>
      <c r="J17" s="318">
        <v>0</v>
      </c>
      <c r="N17" s="144"/>
      <c r="O17" s="144"/>
      <c r="P17" s="144"/>
    </row>
    <row r="18" spans="1:16" ht="15.75">
      <c r="A18" s="313"/>
      <c r="B18" s="37" t="s">
        <v>224</v>
      </c>
      <c r="C18" s="37" t="s">
        <v>225</v>
      </c>
      <c r="D18" s="186"/>
      <c r="E18" s="402">
        <v>642</v>
      </c>
      <c r="F18" s="402">
        <v>996720</v>
      </c>
      <c r="G18" s="403">
        <v>997362</v>
      </c>
      <c r="H18" s="187">
        <v>270</v>
      </c>
      <c r="I18" s="187">
        <v>1249850</v>
      </c>
      <c r="J18" s="318">
        <v>1250120</v>
      </c>
      <c r="N18" s="144"/>
      <c r="O18" s="144"/>
      <c r="P18" s="144"/>
    </row>
    <row r="19" spans="1:16" ht="15.75">
      <c r="A19" s="313"/>
      <c r="B19" s="37" t="s">
        <v>226</v>
      </c>
      <c r="C19" s="37" t="s">
        <v>227</v>
      </c>
      <c r="D19" s="186"/>
      <c r="E19" s="402">
        <v>0</v>
      </c>
      <c r="F19" s="403">
        <v>0</v>
      </c>
      <c r="G19" s="403">
        <v>0</v>
      </c>
      <c r="H19" s="187">
        <v>0</v>
      </c>
      <c r="I19" s="188">
        <v>0</v>
      </c>
      <c r="J19" s="318">
        <v>0</v>
      </c>
      <c r="N19" s="144"/>
      <c r="O19" s="144"/>
      <c r="P19" s="144"/>
    </row>
    <row r="20" spans="1:16" ht="15.75">
      <c r="A20" s="313"/>
      <c r="B20" s="37" t="s">
        <v>228</v>
      </c>
      <c r="C20" s="37" t="s">
        <v>229</v>
      </c>
      <c r="D20" s="186"/>
      <c r="E20" s="402">
        <v>642</v>
      </c>
      <c r="F20" s="403">
        <v>996720</v>
      </c>
      <c r="G20" s="403">
        <v>997362</v>
      </c>
      <c r="H20" s="187">
        <v>270</v>
      </c>
      <c r="I20" s="188">
        <v>1249850</v>
      </c>
      <c r="J20" s="318">
        <v>1250120</v>
      </c>
      <c r="N20" s="144"/>
      <c r="O20" s="144"/>
      <c r="P20" s="144"/>
    </row>
    <row r="21" spans="1:16" ht="15.75">
      <c r="A21" s="313"/>
      <c r="B21" s="37" t="s">
        <v>230</v>
      </c>
      <c r="C21" s="37" t="s">
        <v>231</v>
      </c>
      <c r="D21" s="186"/>
      <c r="E21" s="402">
        <v>0</v>
      </c>
      <c r="F21" s="403">
        <v>0</v>
      </c>
      <c r="G21" s="403">
        <v>0</v>
      </c>
      <c r="H21" s="187">
        <v>0</v>
      </c>
      <c r="I21" s="188">
        <v>0</v>
      </c>
      <c r="J21" s="318">
        <v>0</v>
      </c>
      <c r="N21" s="144"/>
      <c r="O21" s="144"/>
      <c r="P21" s="144"/>
    </row>
    <row r="22" spans="1:16" ht="15.75">
      <c r="A22" s="313"/>
      <c r="B22" s="37" t="s">
        <v>232</v>
      </c>
      <c r="C22" s="37" t="s">
        <v>233</v>
      </c>
      <c r="D22" s="186"/>
      <c r="E22" s="402">
        <v>0</v>
      </c>
      <c r="F22" s="402">
        <v>0</v>
      </c>
      <c r="G22" s="403">
        <v>0</v>
      </c>
      <c r="H22" s="187">
        <v>0</v>
      </c>
      <c r="I22" s="187">
        <v>0</v>
      </c>
      <c r="J22" s="318">
        <v>0</v>
      </c>
      <c r="N22" s="144"/>
      <c r="O22" s="144"/>
      <c r="P22" s="144"/>
    </row>
    <row r="23" spans="1:16" ht="15.75">
      <c r="A23" s="313"/>
      <c r="B23" s="37" t="s">
        <v>234</v>
      </c>
      <c r="C23" s="37" t="s">
        <v>235</v>
      </c>
      <c r="D23" s="186"/>
      <c r="E23" s="402">
        <v>0</v>
      </c>
      <c r="F23" s="403">
        <v>0</v>
      </c>
      <c r="G23" s="403">
        <v>0</v>
      </c>
      <c r="H23" s="187">
        <v>0</v>
      </c>
      <c r="I23" s="188">
        <v>0</v>
      </c>
      <c r="J23" s="318">
        <v>0</v>
      </c>
      <c r="N23" s="144"/>
      <c r="O23" s="144"/>
      <c r="P23" s="144"/>
    </row>
    <row r="24" spans="1:16" ht="15.75">
      <c r="A24" s="313"/>
      <c r="B24" s="37" t="s">
        <v>236</v>
      </c>
      <c r="C24" s="37" t="s">
        <v>237</v>
      </c>
      <c r="D24" s="186"/>
      <c r="E24" s="402">
        <v>0</v>
      </c>
      <c r="F24" s="403">
        <v>0</v>
      </c>
      <c r="G24" s="403">
        <v>0</v>
      </c>
      <c r="H24" s="187">
        <v>0</v>
      </c>
      <c r="I24" s="188">
        <v>0</v>
      </c>
      <c r="J24" s="318">
        <v>0</v>
      </c>
      <c r="N24" s="144"/>
      <c r="O24" s="144"/>
      <c r="P24" s="144"/>
    </row>
    <row r="25" spans="1:16" ht="15.75">
      <c r="A25" s="313"/>
      <c r="B25" s="37" t="s">
        <v>238</v>
      </c>
      <c r="C25" s="37" t="s">
        <v>239</v>
      </c>
      <c r="D25" s="186"/>
      <c r="E25" s="402">
        <v>7154</v>
      </c>
      <c r="F25" s="403">
        <v>129394</v>
      </c>
      <c r="G25" s="403">
        <v>136548</v>
      </c>
      <c r="H25" s="187">
        <v>16007</v>
      </c>
      <c r="I25" s="188">
        <v>129977</v>
      </c>
      <c r="J25" s="318">
        <v>145984</v>
      </c>
      <c r="N25" s="144"/>
      <c r="O25" s="144"/>
      <c r="P25" s="144"/>
    </row>
    <row r="26" spans="1:16" ht="15.75">
      <c r="A26" s="313"/>
      <c r="B26" s="37" t="s">
        <v>240</v>
      </c>
      <c r="C26" s="37" t="s">
        <v>241</v>
      </c>
      <c r="D26" s="186"/>
      <c r="E26" s="402">
        <v>0</v>
      </c>
      <c r="F26" s="403">
        <v>0</v>
      </c>
      <c r="G26" s="403">
        <v>0</v>
      </c>
      <c r="H26" s="187">
        <v>0</v>
      </c>
      <c r="I26" s="188">
        <v>0</v>
      </c>
      <c r="J26" s="318">
        <v>0</v>
      </c>
      <c r="N26" s="144"/>
      <c r="O26" s="144"/>
      <c r="P26" s="144"/>
    </row>
    <row r="27" spans="1:16" ht="15.75">
      <c r="A27" s="306"/>
      <c r="B27" s="28" t="s">
        <v>11</v>
      </c>
      <c r="C27" s="28" t="s">
        <v>242</v>
      </c>
      <c r="D27" s="183" t="s">
        <v>10</v>
      </c>
      <c r="E27" s="404">
        <v>45494387</v>
      </c>
      <c r="F27" s="404">
        <v>79243</v>
      </c>
      <c r="G27" s="401">
        <v>45573630</v>
      </c>
      <c r="H27" s="190">
        <v>2196163</v>
      </c>
      <c r="I27" s="190">
        <v>277122</v>
      </c>
      <c r="J27" s="317">
        <v>2473285</v>
      </c>
      <c r="N27" s="144"/>
      <c r="O27" s="144"/>
      <c r="P27" s="144"/>
    </row>
    <row r="28" spans="1:16" ht="15.75">
      <c r="A28" s="306"/>
      <c r="B28" s="37" t="s">
        <v>243</v>
      </c>
      <c r="C28" s="37" t="s">
        <v>244</v>
      </c>
      <c r="D28" s="186"/>
      <c r="E28" s="402">
        <v>2686588</v>
      </c>
      <c r="F28" s="402">
        <v>79243</v>
      </c>
      <c r="G28" s="403">
        <v>2765831</v>
      </c>
      <c r="H28" s="187">
        <v>2196163</v>
      </c>
      <c r="I28" s="187">
        <v>277122</v>
      </c>
      <c r="J28" s="318">
        <v>2473285</v>
      </c>
      <c r="N28" s="144"/>
      <c r="O28" s="144"/>
      <c r="P28" s="144"/>
    </row>
    <row r="29" spans="1:16" ht="15.75">
      <c r="A29" s="306"/>
      <c r="B29" s="37" t="s">
        <v>245</v>
      </c>
      <c r="C29" s="37" t="s">
        <v>543</v>
      </c>
      <c r="D29" s="186"/>
      <c r="E29" s="402">
        <v>36324</v>
      </c>
      <c r="F29" s="403">
        <v>79243</v>
      </c>
      <c r="G29" s="403">
        <v>115567</v>
      </c>
      <c r="H29" s="187">
        <v>240276</v>
      </c>
      <c r="I29" s="188">
        <v>254576</v>
      </c>
      <c r="J29" s="318">
        <v>494852</v>
      </c>
      <c r="N29" s="144"/>
      <c r="O29" s="144"/>
      <c r="P29" s="144"/>
    </row>
    <row r="30" spans="1:16" ht="15.75">
      <c r="A30" s="306"/>
      <c r="B30" s="37" t="s">
        <v>246</v>
      </c>
      <c r="C30" s="37" t="s">
        <v>247</v>
      </c>
      <c r="D30" s="186"/>
      <c r="E30" s="402">
        <v>2000</v>
      </c>
      <c r="F30" s="403">
        <v>0</v>
      </c>
      <c r="G30" s="403">
        <v>2000</v>
      </c>
      <c r="H30" s="187">
        <v>7153</v>
      </c>
      <c r="I30" s="188">
        <v>22546</v>
      </c>
      <c r="J30" s="318">
        <v>29699</v>
      </c>
      <c r="N30" s="144"/>
      <c r="O30" s="144"/>
      <c r="P30" s="144"/>
    </row>
    <row r="31" spans="1:16" ht="15.75">
      <c r="A31" s="306"/>
      <c r="B31" s="37" t="s">
        <v>248</v>
      </c>
      <c r="C31" s="37" t="s">
        <v>249</v>
      </c>
      <c r="D31" s="186"/>
      <c r="E31" s="402">
        <f>341648+55864</f>
        <v>397512</v>
      </c>
      <c r="F31" s="403">
        <v>0</v>
      </c>
      <c r="G31" s="402">
        <f>341648+55864</f>
        <v>397512</v>
      </c>
      <c r="H31" s="187">
        <v>140538</v>
      </c>
      <c r="I31" s="188">
        <v>0</v>
      </c>
      <c r="J31" s="318">
        <v>140538</v>
      </c>
      <c r="N31" s="144"/>
      <c r="O31" s="144"/>
      <c r="P31" s="144"/>
    </row>
    <row r="32" spans="1:16" ht="15.75">
      <c r="A32" s="306"/>
      <c r="B32" s="37" t="s">
        <v>250</v>
      </c>
      <c r="C32" s="37" t="s">
        <v>251</v>
      </c>
      <c r="D32" s="186"/>
      <c r="E32" s="402">
        <v>0</v>
      </c>
      <c r="F32" s="403">
        <v>0</v>
      </c>
      <c r="G32" s="403">
        <v>0</v>
      </c>
      <c r="H32" s="187">
        <v>0</v>
      </c>
      <c r="I32" s="188">
        <v>0</v>
      </c>
      <c r="J32" s="318">
        <v>0</v>
      </c>
      <c r="N32" s="144"/>
      <c r="O32" s="144"/>
      <c r="P32" s="144"/>
    </row>
    <row r="33" spans="1:16" ht="15.75">
      <c r="A33" s="306"/>
      <c r="B33" s="37" t="s">
        <v>252</v>
      </c>
      <c r="C33" s="37" t="s">
        <v>253</v>
      </c>
      <c r="D33" s="186"/>
      <c r="E33" s="402">
        <v>0</v>
      </c>
      <c r="F33" s="403">
        <v>0</v>
      </c>
      <c r="G33" s="403">
        <v>0</v>
      </c>
      <c r="H33" s="187">
        <v>0</v>
      </c>
      <c r="I33" s="188">
        <v>0</v>
      </c>
      <c r="J33" s="318">
        <v>0</v>
      </c>
      <c r="N33" s="144"/>
      <c r="O33" s="144"/>
      <c r="P33" s="144"/>
    </row>
    <row r="34" spans="1:16" ht="15.75">
      <c r="A34" s="306"/>
      <c r="B34" s="37" t="s">
        <v>254</v>
      </c>
      <c r="C34" s="83" t="s">
        <v>522</v>
      </c>
      <c r="D34" s="186"/>
      <c r="E34" s="402">
        <v>580319</v>
      </c>
      <c r="F34" s="403">
        <v>0</v>
      </c>
      <c r="G34" s="403">
        <v>580319</v>
      </c>
      <c r="H34" s="187">
        <v>434811</v>
      </c>
      <c r="I34" s="188">
        <v>0</v>
      </c>
      <c r="J34" s="318">
        <v>434811</v>
      </c>
      <c r="N34" s="144"/>
      <c r="O34" s="144"/>
      <c r="P34" s="144"/>
    </row>
    <row r="35" spans="1:16" ht="15.75">
      <c r="A35" s="306"/>
      <c r="B35" s="37" t="s">
        <v>255</v>
      </c>
      <c r="C35" s="191" t="s">
        <v>256</v>
      </c>
      <c r="D35" s="186"/>
      <c r="E35" s="402">
        <v>1880</v>
      </c>
      <c r="F35" s="403">
        <v>0</v>
      </c>
      <c r="G35" s="403">
        <v>1880</v>
      </c>
      <c r="H35" s="187">
        <v>1596</v>
      </c>
      <c r="I35" s="188">
        <v>0</v>
      </c>
      <c r="J35" s="318">
        <v>1596</v>
      </c>
      <c r="N35" s="144"/>
      <c r="O35" s="144"/>
      <c r="P35" s="144"/>
    </row>
    <row r="36" spans="1:16" ht="15.75">
      <c r="A36" s="306"/>
      <c r="B36" s="37" t="s">
        <v>257</v>
      </c>
      <c r="C36" s="37" t="s">
        <v>258</v>
      </c>
      <c r="D36" s="186"/>
      <c r="E36" s="402">
        <v>1661296</v>
      </c>
      <c r="F36" s="403">
        <v>0</v>
      </c>
      <c r="G36" s="403">
        <v>1661296</v>
      </c>
      <c r="H36" s="187">
        <v>1365927</v>
      </c>
      <c r="I36" s="188">
        <v>0</v>
      </c>
      <c r="J36" s="318">
        <v>1365927</v>
      </c>
      <c r="N36" s="144"/>
      <c r="O36" s="144"/>
      <c r="P36" s="144"/>
    </row>
    <row r="37" spans="1:16" ht="15.75">
      <c r="A37" s="306"/>
      <c r="B37" s="37" t="s">
        <v>259</v>
      </c>
      <c r="C37" s="37" t="s">
        <v>260</v>
      </c>
      <c r="D37" s="186"/>
      <c r="E37" s="402">
        <v>7257</v>
      </c>
      <c r="F37" s="403">
        <v>0</v>
      </c>
      <c r="G37" s="403">
        <v>7257</v>
      </c>
      <c r="H37" s="187">
        <v>5862</v>
      </c>
      <c r="I37" s="188">
        <v>0</v>
      </c>
      <c r="J37" s="318">
        <v>5862</v>
      </c>
      <c r="N37" s="144"/>
      <c r="O37" s="144"/>
      <c r="P37" s="144"/>
    </row>
    <row r="38" spans="1:16" ht="15.75">
      <c r="A38" s="306"/>
      <c r="B38" s="37" t="s">
        <v>261</v>
      </c>
      <c r="C38" s="83" t="s">
        <v>262</v>
      </c>
      <c r="D38" s="186"/>
      <c r="E38" s="402">
        <v>0</v>
      </c>
      <c r="F38" s="403">
        <v>0</v>
      </c>
      <c r="G38" s="403">
        <v>0</v>
      </c>
      <c r="H38" s="187">
        <v>0</v>
      </c>
      <c r="I38" s="188">
        <v>0</v>
      </c>
      <c r="J38" s="318">
        <v>0</v>
      </c>
      <c r="N38" s="144"/>
      <c r="O38" s="144"/>
      <c r="P38" s="144"/>
    </row>
    <row r="39" spans="1:16" ht="15.75">
      <c r="A39" s="306"/>
      <c r="B39" s="37" t="s">
        <v>263</v>
      </c>
      <c r="C39" s="83" t="s">
        <v>264</v>
      </c>
      <c r="D39" s="186"/>
      <c r="E39" s="402">
        <v>0</v>
      </c>
      <c r="F39" s="403">
        <v>0</v>
      </c>
      <c r="G39" s="403">
        <v>0</v>
      </c>
      <c r="H39" s="187">
        <v>0</v>
      </c>
      <c r="I39" s="188">
        <v>0</v>
      </c>
      <c r="J39" s="318">
        <v>0</v>
      </c>
      <c r="N39" s="144"/>
      <c r="O39" s="144"/>
      <c r="P39" s="144"/>
    </row>
    <row r="40" spans="1:16" ht="15.75">
      <c r="A40" s="306"/>
      <c r="B40" s="37" t="s">
        <v>265</v>
      </c>
      <c r="C40" s="37" t="s">
        <v>266</v>
      </c>
      <c r="D40" s="186"/>
      <c r="E40" s="402">
        <v>0</v>
      </c>
      <c r="F40" s="403">
        <v>0</v>
      </c>
      <c r="G40" s="403">
        <v>0</v>
      </c>
      <c r="H40" s="187">
        <v>0</v>
      </c>
      <c r="I40" s="188">
        <v>0</v>
      </c>
      <c r="J40" s="318">
        <v>0</v>
      </c>
      <c r="N40" s="144"/>
      <c r="O40" s="144"/>
      <c r="P40" s="144"/>
    </row>
    <row r="41" spans="1:16" ht="15.75">
      <c r="A41" s="306"/>
      <c r="B41" s="37" t="s">
        <v>267</v>
      </c>
      <c r="C41" s="37" t="s">
        <v>268</v>
      </c>
      <c r="D41" s="186"/>
      <c r="E41" s="402">
        <v>42807799</v>
      </c>
      <c r="F41" s="402">
        <v>0</v>
      </c>
      <c r="G41" s="403">
        <v>42807799</v>
      </c>
      <c r="H41" s="187">
        <v>0</v>
      </c>
      <c r="I41" s="187">
        <v>0</v>
      </c>
      <c r="J41" s="318">
        <v>0</v>
      </c>
      <c r="N41" s="144"/>
      <c r="O41" s="144"/>
      <c r="P41" s="144"/>
    </row>
    <row r="42" spans="1:16" ht="15.75">
      <c r="A42" s="306"/>
      <c r="B42" s="37" t="s">
        <v>269</v>
      </c>
      <c r="C42" s="37" t="s">
        <v>270</v>
      </c>
      <c r="D42" s="186"/>
      <c r="E42" s="402">
        <v>42807799</v>
      </c>
      <c r="F42" s="403">
        <v>0</v>
      </c>
      <c r="G42" s="403">
        <v>42807799</v>
      </c>
      <c r="H42" s="187">
        <v>0</v>
      </c>
      <c r="I42" s="188">
        <v>0</v>
      </c>
      <c r="J42" s="318">
        <v>0</v>
      </c>
      <c r="N42" s="144"/>
      <c r="O42" s="144"/>
      <c r="P42" s="144"/>
    </row>
    <row r="43" spans="1:16" ht="15.75">
      <c r="A43" s="306"/>
      <c r="B43" s="37" t="s">
        <v>271</v>
      </c>
      <c r="C43" s="37" t="s">
        <v>272</v>
      </c>
      <c r="D43" s="186"/>
      <c r="E43" s="402">
        <v>0</v>
      </c>
      <c r="F43" s="403">
        <v>0</v>
      </c>
      <c r="G43" s="403">
        <v>0</v>
      </c>
      <c r="H43" s="187">
        <v>0</v>
      </c>
      <c r="I43" s="188">
        <v>0</v>
      </c>
      <c r="J43" s="318">
        <v>0</v>
      </c>
      <c r="N43" s="144"/>
      <c r="O43" s="144"/>
      <c r="P43" s="144"/>
    </row>
    <row r="44" spans="1:16" ht="15.75">
      <c r="A44" s="306"/>
      <c r="B44" s="28" t="s">
        <v>28</v>
      </c>
      <c r="C44" s="28" t="s">
        <v>273</v>
      </c>
      <c r="D44" s="35" t="s">
        <v>35</v>
      </c>
      <c r="E44" s="404">
        <v>268243</v>
      </c>
      <c r="F44" s="404">
        <v>658312</v>
      </c>
      <c r="G44" s="401">
        <v>926555</v>
      </c>
      <c r="H44" s="190">
        <v>452277</v>
      </c>
      <c r="I44" s="190">
        <v>448699</v>
      </c>
      <c r="J44" s="317">
        <v>900976</v>
      </c>
      <c r="N44" s="144"/>
      <c r="O44" s="144"/>
      <c r="P44" s="144"/>
    </row>
    <row r="45" spans="1:16" ht="15.75">
      <c r="A45" s="306"/>
      <c r="B45" s="32" t="s">
        <v>274</v>
      </c>
      <c r="C45" s="192" t="s">
        <v>275</v>
      </c>
      <c r="D45" s="35"/>
      <c r="E45" s="405">
        <v>0</v>
      </c>
      <c r="F45" s="405">
        <v>0</v>
      </c>
      <c r="G45" s="403">
        <v>0</v>
      </c>
      <c r="H45" s="193">
        <v>0</v>
      </c>
      <c r="I45" s="193">
        <v>0</v>
      </c>
      <c r="J45" s="318">
        <v>0</v>
      </c>
      <c r="N45" s="144"/>
      <c r="O45" s="144"/>
      <c r="P45" s="144"/>
    </row>
    <row r="46" spans="1:16" ht="15.75">
      <c r="A46" s="306"/>
      <c r="B46" s="32" t="s">
        <v>276</v>
      </c>
      <c r="C46" s="192" t="s">
        <v>277</v>
      </c>
      <c r="D46" s="35"/>
      <c r="E46" s="402">
        <v>0</v>
      </c>
      <c r="F46" s="403">
        <v>0</v>
      </c>
      <c r="G46" s="403">
        <v>0</v>
      </c>
      <c r="H46" s="187">
        <v>0</v>
      </c>
      <c r="I46" s="188">
        <v>0</v>
      </c>
      <c r="J46" s="318">
        <v>0</v>
      </c>
      <c r="N46" s="144"/>
      <c r="O46" s="144"/>
      <c r="P46" s="144"/>
    </row>
    <row r="47" spans="1:16" ht="15.75">
      <c r="A47" s="306"/>
      <c r="B47" s="32" t="s">
        <v>278</v>
      </c>
      <c r="C47" s="192" t="s">
        <v>279</v>
      </c>
      <c r="D47" s="35"/>
      <c r="E47" s="402">
        <v>0</v>
      </c>
      <c r="F47" s="403">
        <v>0</v>
      </c>
      <c r="G47" s="403">
        <v>0</v>
      </c>
      <c r="H47" s="187">
        <v>0</v>
      </c>
      <c r="I47" s="188">
        <v>0</v>
      </c>
      <c r="J47" s="318">
        <v>0</v>
      </c>
      <c r="N47" s="144"/>
      <c r="O47" s="144"/>
      <c r="P47" s="144"/>
    </row>
    <row r="48" spans="1:16" ht="15.75">
      <c r="A48" s="306"/>
      <c r="B48" s="32" t="s">
        <v>280</v>
      </c>
      <c r="C48" s="192" t="s">
        <v>281</v>
      </c>
      <c r="D48" s="35"/>
      <c r="E48" s="402">
        <v>0</v>
      </c>
      <c r="F48" s="403">
        <v>0</v>
      </c>
      <c r="G48" s="403">
        <v>0</v>
      </c>
      <c r="H48" s="402">
        <v>0</v>
      </c>
      <c r="I48" s="403">
        <v>0</v>
      </c>
      <c r="J48" s="411">
        <v>0</v>
      </c>
      <c r="N48" s="144"/>
      <c r="O48" s="144"/>
      <c r="P48" s="144"/>
    </row>
    <row r="49" spans="1:16" ht="15.75">
      <c r="A49" s="306"/>
      <c r="B49" s="32" t="s">
        <v>282</v>
      </c>
      <c r="C49" s="192" t="s">
        <v>523</v>
      </c>
      <c r="D49" s="35"/>
      <c r="E49" s="405">
        <v>268243</v>
      </c>
      <c r="F49" s="405">
        <v>658312</v>
      </c>
      <c r="G49" s="403">
        <v>926555</v>
      </c>
      <c r="H49" s="405">
        <v>452277</v>
      </c>
      <c r="I49" s="405">
        <v>448699</v>
      </c>
      <c r="J49" s="411">
        <v>900976</v>
      </c>
      <c r="N49" s="144"/>
      <c r="O49" s="144"/>
      <c r="P49" s="144"/>
    </row>
    <row r="50" spans="1:16" ht="15.75">
      <c r="A50" s="306"/>
      <c r="B50" s="194" t="s">
        <v>283</v>
      </c>
      <c r="C50" s="37" t="s">
        <v>579</v>
      </c>
      <c r="D50" s="186"/>
      <c r="E50" s="402">
        <v>0</v>
      </c>
      <c r="F50" s="402">
        <v>0</v>
      </c>
      <c r="G50" s="403">
        <v>0</v>
      </c>
      <c r="H50" s="402">
        <v>0</v>
      </c>
      <c r="I50" s="402">
        <v>0</v>
      </c>
      <c r="J50" s="411">
        <v>0</v>
      </c>
      <c r="N50" s="144"/>
      <c r="O50" s="144"/>
      <c r="P50" s="144"/>
    </row>
    <row r="51" spans="1:16" ht="15.75">
      <c r="A51" s="306"/>
      <c r="B51" s="194" t="s">
        <v>284</v>
      </c>
      <c r="C51" s="37" t="s">
        <v>580</v>
      </c>
      <c r="D51" s="186"/>
      <c r="E51" s="402">
        <v>0</v>
      </c>
      <c r="F51" s="403">
        <v>0</v>
      </c>
      <c r="G51" s="403">
        <v>0</v>
      </c>
      <c r="H51" s="402">
        <v>0</v>
      </c>
      <c r="I51" s="403">
        <v>0</v>
      </c>
      <c r="J51" s="411">
        <v>0</v>
      </c>
      <c r="N51" s="144"/>
      <c r="O51" s="144"/>
      <c r="P51" s="144"/>
    </row>
    <row r="52" spans="1:16" ht="15.75">
      <c r="A52" s="306"/>
      <c r="B52" s="194" t="s">
        <v>285</v>
      </c>
      <c r="C52" s="37" t="s">
        <v>581</v>
      </c>
      <c r="D52" s="186"/>
      <c r="E52" s="402">
        <v>0</v>
      </c>
      <c r="F52" s="403">
        <v>0</v>
      </c>
      <c r="G52" s="403">
        <v>0</v>
      </c>
      <c r="H52" s="402">
        <v>0</v>
      </c>
      <c r="I52" s="403">
        <v>0</v>
      </c>
      <c r="J52" s="411">
        <v>0</v>
      </c>
      <c r="N52" s="144"/>
      <c r="O52" s="144"/>
      <c r="P52" s="144"/>
    </row>
    <row r="53" spans="1:16" ht="15.75">
      <c r="A53" s="306"/>
      <c r="B53" s="194" t="s">
        <v>286</v>
      </c>
      <c r="C53" s="37" t="s">
        <v>323</v>
      </c>
      <c r="D53" s="186"/>
      <c r="E53" s="402">
        <v>268243</v>
      </c>
      <c r="F53" s="403">
        <v>658312</v>
      </c>
      <c r="G53" s="403">
        <v>926555</v>
      </c>
      <c r="H53" s="402">
        <v>452277</v>
      </c>
      <c r="I53" s="403">
        <v>448699</v>
      </c>
      <c r="J53" s="411">
        <v>900976</v>
      </c>
      <c r="N53" s="144"/>
      <c r="O53" s="144"/>
      <c r="P53" s="144"/>
    </row>
    <row r="54" spans="1:16" ht="15.75">
      <c r="A54" s="306"/>
      <c r="B54" s="194" t="s">
        <v>287</v>
      </c>
      <c r="C54" s="37" t="s">
        <v>47</v>
      </c>
      <c r="D54" s="186"/>
      <c r="E54" s="402">
        <v>0</v>
      </c>
      <c r="F54" s="403">
        <v>0</v>
      </c>
      <c r="G54" s="403">
        <v>0</v>
      </c>
      <c r="H54" s="402">
        <v>0</v>
      </c>
      <c r="I54" s="403">
        <v>0</v>
      </c>
      <c r="J54" s="411">
        <v>0</v>
      </c>
      <c r="N54" s="144"/>
      <c r="O54" s="144"/>
      <c r="P54" s="144"/>
    </row>
    <row r="55" spans="1:16" ht="15.75">
      <c r="A55" s="306"/>
      <c r="B55" s="195" t="s">
        <v>288</v>
      </c>
      <c r="C55" s="196"/>
      <c r="D55" s="186"/>
      <c r="E55" s="400">
        <v>114534965</v>
      </c>
      <c r="F55" s="400">
        <v>74648884</v>
      </c>
      <c r="G55" s="401">
        <v>189183849</v>
      </c>
      <c r="H55" s="400">
        <v>86043258</v>
      </c>
      <c r="I55" s="400">
        <v>63997965</v>
      </c>
      <c r="J55" s="412">
        <v>150041223</v>
      </c>
      <c r="N55" s="144"/>
      <c r="O55" s="144"/>
      <c r="P55" s="144"/>
    </row>
    <row r="56" spans="1:16" ht="15.75">
      <c r="A56" s="306"/>
      <c r="B56" s="28" t="s">
        <v>31</v>
      </c>
      <c r="C56" s="28" t="s">
        <v>289</v>
      </c>
      <c r="D56" s="186"/>
      <c r="E56" s="400">
        <v>737083</v>
      </c>
      <c r="F56" s="400">
        <v>373825</v>
      </c>
      <c r="G56" s="401">
        <v>1110908</v>
      </c>
      <c r="H56" s="184">
        <v>620403</v>
      </c>
      <c r="I56" s="184">
        <v>366541</v>
      </c>
      <c r="J56" s="317">
        <v>986944</v>
      </c>
      <c r="N56" s="144"/>
      <c r="O56" s="144"/>
      <c r="P56" s="144"/>
    </row>
    <row r="57" spans="1:16" ht="15.75">
      <c r="A57" s="306"/>
      <c r="B57" s="37" t="s">
        <v>290</v>
      </c>
      <c r="C57" s="37" t="s">
        <v>291</v>
      </c>
      <c r="D57" s="186"/>
      <c r="E57" s="402">
        <v>0</v>
      </c>
      <c r="F57" s="403">
        <v>0</v>
      </c>
      <c r="G57" s="403">
        <v>0</v>
      </c>
      <c r="H57" s="187">
        <v>0</v>
      </c>
      <c r="I57" s="188">
        <v>0</v>
      </c>
      <c r="J57" s="318">
        <v>0</v>
      </c>
      <c r="N57" s="144"/>
      <c r="O57" s="144"/>
      <c r="P57" s="144"/>
    </row>
    <row r="58" spans="1:16" ht="15.75">
      <c r="A58" s="306"/>
      <c r="B58" s="37" t="s">
        <v>292</v>
      </c>
      <c r="C58" s="37" t="s">
        <v>293</v>
      </c>
      <c r="D58" s="186"/>
      <c r="E58" s="402">
        <v>2885</v>
      </c>
      <c r="F58" s="403">
        <v>0</v>
      </c>
      <c r="G58" s="403">
        <v>2885</v>
      </c>
      <c r="H58" s="187">
        <v>2885</v>
      </c>
      <c r="I58" s="188">
        <v>0</v>
      </c>
      <c r="J58" s="318">
        <v>2885</v>
      </c>
      <c r="N58" s="144"/>
      <c r="O58" s="144"/>
      <c r="P58" s="144"/>
    </row>
    <row r="59" spans="1:16" ht="15.75">
      <c r="A59" s="306"/>
      <c r="B59" s="37" t="s">
        <v>294</v>
      </c>
      <c r="C59" s="37" t="s">
        <v>295</v>
      </c>
      <c r="D59" s="186"/>
      <c r="E59" s="402">
        <v>537081</v>
      </c>
      <c r="F59" s="403">
        <v>193630</v>
      </c>
      <c r="G59" s="403">
        <v>730711</v>
      </c>
      <c r="H59" s="187">
        <v>498606</v>
      </c>
      <c r="I59" s="188">
        <v>198477</v>
      </c>
      <c r="J59" s="318">
        <v>697083</v>
      </c>
      <c r="N59" s="144"/>
      <c r="O59" s="144"/>
      <c r="P59" s="144"/>
    </row>
    <row r="60" spans="1:16" ht="15.75">
      <c r="A60" s="306"/>
      <c r="B60" s="37" t="s">
        <v>296</v>
      </c>
      <c r="C60" s="37" t="s">
        <v>297</v>
      </c>
      <c r="D60" s="186"/>
      <c r="E60" s="402">
        <v>197111</v>
      </c>
      <c r="F60" s="403">
        <v>15177</v>
      </c>
      <c r="G60" s="403">
        <v>212288</v>
      </c>
      <c r="H60" s="187">
        <v>118907</v>
      </c>
      <c r="I60" s="188">
        <v>65752</v>
      </c>
      <c r="J60" s="318">
        <v>184659</v>
      </c>
      <c r="N60" s="144"/>
      <c r="O60" s="144"/>
      <c r="P60" s="144"/>
    </row>
    <row r="61" spans="1:16" ht="15.75">
      <c r="A61" s="306"/>
      <c r="B61" s="37" t="s">
        <v>298</v>
      </c>
      <c r="C61" s="37" t="s">
        <v>299</v>
      </c>
      <c r="D61" s="186"/>
      <c r="E61" s="402">
        <v>0</v>
      </c>
      <c r="F61" s="403">
        <v>40842</v>
      </c>
      <c r="G61" s="403">
        <v>40842</v>
      </c>
      <c r="H61" s="187">
        <v>0</v>
      </c>
      <c r="I61" s="188">
        <v>63335</v>
      </c>
      <c r="J61" s="318">
        <v>63335</v>
      </c>
      <c r="N61" s="144"/>
      <c r="O61" s="144"/>
      <c r="P61" s="144"/>
    </row>
    <row r="62" spans="1:16" ht="15.75">
      <c r="A62" s="306"/>
      <c r="B62" s="37" t="s">
        <v>300</v>
      </c>
      <c r="C62" s="37" t="s">
        <v>301</v>
      </c>
      <c r="D62" s="186"/>
      <c r="E62" s="402">
        <v>0</v>
      </c>
      <c r="F62" s="403">
        <v>0</v>
      </c>
      <c r="G62" s="403">
        <v>0</v>
      </c>
      <c r="H62" s="187">
        <v>0</v>
      </c>
      <c r="I62" s="188">
        <v>0</v>
      </c>
      <c r="J62" s="318">
        <v>0</v>
      </c>
      <c r="N62" s="144"/>
      <c r="O62" s="144"/>
      <c r="P62" s="144"/>
    </row>
    <row r="63" spans="1:16" ht="15.75">
      <c r="A63" s="306"/>
      <c r="B63" s="37" t="s">
        <v>302</v>
      </c>
      <c r="C63" s="37" t="s">
        <v>303</v>
      </c>
      <c r="D63" s="186"/>
      <c r="E63" s="402">
        <v>4</v>
      </c>
      <c r="F63" s="403">
        <v>0</v>
      </c>
      <c r="G63" s="403">
        <v>4</v>
      </c>
      <c r="H63" s="187">
        <v>4</v>
      </c>
      <c r="I63" s="188">
        <v>0</v>
      </c>
      <c r="J63" s="318">
        <v>4</v>
      </c>
      <c r="N63" s="144"/>
      <c r="O63" s="144"/>
      <c r="P63" s="144"/>
    </row>
    <row r="64" spans="1:16" ht="15.75">
      <c r="A64" s="306"/>
      <c r="B64" s="37" t="s">
        <v>304</v>
      </c>
      <c r="C64" s="37" t="s">
        <v>305</v>
      </c>
      <c r="D64" s="186"/>
      <c r="E64" s="402">
        <v>2</v>
      </c>
      <c r="F64" s="403">
        <v>124176</v>
      </c>
      <c r="G64" s="403">
        <v>124178</v>
      </c>
      <c r="H64" s="187">
        <v>1</v>
      </c>
      <c r="I64" s="188">
        <v>38977</v>
      </c>
      <c r="J64" s="318">
        <v>38978</v>
      </c>
      <c r="N64" s="144"/>
      <c r="O64" s="144"/>
      <c r="P64" s="144"/>
    </row>
    <row r="65" spans="1:16" ht="15.75">
      <c r="A65" s="306"/>
      <c r="B65" s="28" t="s">
        <v>33</v>
      </c>
      <c r="C65" s="28" t="s">
        <v>306</v>
      </c>
      <c r="D65" s="186"/>
      <c r="E65" s="400">
        <v>113797882</v>
      </c>
      <c r="F65" s="400">
        <v>74275059</v>
      </c>
      <c r="G65" s="401">
        <v>188072941</v>
      </c>
      <c r="H65" s="184">
        <v>85422855</v>
      </c>
      <c r="I65" s="184">
        <v>63631424</v>
      </c>
      <c r="J65" s="317">
        <v>149054279</v>
      </c>
      <c r="N65" s="144"/>
      <c r="O65" s="144"/>
      <c r="P65" s="144"/>
    </row>
    <row r="66" spans="1:16" ht="15.75">
      <c r="A66" s="306"/>
      <c r="B66" s="30" t="s">
        <v>307</v>
      </c>
      <c r="C66" s="37" t="s">
        <v>308</v>
      </c>
      <c r="D66" s="186"/>
      <c r="E66" s="402">
        <v>558289</v>
      </c>
      <c r="F66" s="403">
        <v>300630</v>
      </c>
      <c r="G66" s="403">
        <v>858919</v>
      </c>
      <c r="H66" s="187">
        <v>488378</v>
      </c>
      <c r="I66" s="188">
        <v>293318</v>
      </c>
      <c r="J66" s="318">
        <v>781696</v>
      </c>
      <c r="N66" s="144"/>
      <c r="O66" s="144"/>
      <c r="P66" s="144"/>
    </row>
    <row r="67" spans="1:16" ht="15.75">
      <c r="A67" s="306"/>
      <c r="B67" s="37" t="s">
        <v>309</v>
      </c>
      <c r="C67" s="37" t="s">
        <v>310</v>
      </c>
      <c r="D67" s="186"/>
      <c r="E67" s="402">
        <v>38978316</v>
      </c>
      <c r="F67" s="403">
        <v>27921735</v>
      </c>
      <c r="G67" s="403">
        <v>66900051</v>
      </c>
      <c r="H67" s="187">
        <v>29086179</v>
      </c>
      <c r="I67" s="188">
        <v>24163628</v>
      </c>
      <c r="J67" s="318">
        <v>53249807</v>
      </c>
      <c r="N67" s="144"/>
      <c r="O67" s="144"/>
      <c r="P67" s="144"/>
    </row>
    <row r="68" spans="1:16" ht="15.75">
      <c r="A68" s="306"/>
      <c r="B68" s="30" t="s">
        <v>311</v>
      </c>
      <c r="C68" s="37" t="s">
        <v>312</v>
      </c>
      <c r="D68" s="186"/>
      <c r="E68" s="402">
        <v>2124763</v>
      </c>
      <c r="F68" s="403">
        <v>553137</v>
      </c>
      <c r="G68" s="403">
        <v>2677900</v>
      </c>
      <c r="H68" s="187">
        <v>1522022</v>
      </c>
      <c r="I68" s="188">
        <v>402926</v>
      </c>
      <c r="J68" s="318">
        <v>1924948</v>
      </c>
      <c r="N68" s="144"/>
      <c r="O68" s="144"/>
      <c r="P68" s="144"/>
    </row>
    <row r="69" spans="1:16" ht="15.75">
      <c r="A69" s="306"/>
      <c r="B69" s="37" t="s">
        <v>313</v>
      </c>
      <c r="C69" s="37" t="s">
        <v>314</v>
      </c>
      <c r="D69" s="186"/>
      <c r="E69" s="402">
        <v>0</v>
      </c>
      <c r="F69" s="403">
        <v>0</v>
      </c>
      <c r="G69" s="403">
        <v>0</v>
      </c>
      <c r="H69" s="187">
        <v>0</v>
      </c>
      <c r="I69" s="188">
        <v>0</v>
      </c>
      <c r="J69" s="318">
        <v>0</v>
      </c>
      <c r="N69" s="144"/>
      <c r="O69" s="144"/>
      <c r="P69" s="144"/>
    </row>
    <row r="70" spans="1:16" ht="15.75">
      <c r="A70" s="306"/>
      <c r="B70" s="185" t="s">
        <v>315</v>
      </c>
      <c r="C70" s="37" t="s">
        <v>316</v>
      </c>
      <c r="D70" s="186"/>
      <c r="E70" s="402">
        <v>15363750</v>
      </c>
      <c r="F70" s="403">
        <v>1260824</v>
      </c>
      <c r="G70" s="403">
        <v>16624574</v>
      </c>
      <c r="H70" s="187">
        <v>12372061</v>
      </c>
      <c r="I70" s="188">
        <v>1218189</v>
      </c>
      <c r="J70" s="318">
        <v>13590250</v>
      </c>
      <c r="N70" s="144"/>
      <c r="O70" s="144"/>
      <c r="P70" s="144"/>
    </row>
    <row r="71" spans="1:16" ht="15.75">
      <c r="A71" s="306"/>
      <c r="B71" s="37" t="s">
        <v>317</v>
      </c>
      <c r="C71" s="37" t="s">
        <v>318</v>
      </c>
      <c r="D71" s="186"/>
      <c r="E71" s="402">
        <v>56772764</v>
      </c>
      <c r="F71" s="403">
        <v>44238733</v>
      </c>
      <c r="G71" s="403">
        <v>101011497</v>
      </c>
      <c r="H71" s="187">
        <v>41954215</v>
      </c>
      <c r="I71" s="188">
        <v>37553363</v>
      </c>
      <c r="J71" s="318">
        <v>79507578</v>
      </c>
      <c r="N71" s="144"/>
      <c r="O71" s="144"/>
      <c r="P71" s="144"/>
    </row>
    <row r="72" spans="1:16" ht="15.75">
      <c r="A72" s="306"/>
      <c r="B72" s="37" t="s">
        <v>319</v>
      </c>
      <c r="C72" s="37" t="s">
        <v>320</v>
      </c>
      <c r="D72" s="186"/>
      <c r="E72" s="402">
        <v>0</v>
      </c>
      <c r="F72" s="403">
        <v>0</v>
      </c>
      <c r="G72" s="403">
        <v>0</v>
      </c>
      <c r="H72" s="187">
        <v>0</v>
      </c>
      <c r="I72" s="188">
        <v>0</v>
      </c>
      <c r="J72" s="318">
        <v>0</v>
      </c>
      <c r="N72" s="144"/>
      <c r="O72" s="144"/>
      <c r="P72" s="144"/>
    </row>
    <row r="73" spans="1:16" s="200" customFormat="1" ht="15.75">
      <c r="A73" s="305"/>
      <c r="B73" s="28" t="s">
        <v>40</v>
      </c>
      <c r="C73" s="91" t="s">
        <v>321</v>
      </c>
      <c r="D73" s="197"/>
      <c r="E73" s="406">
        <v>0</v>
      </c>
      <c r="F73" s="407">
        <v>0</v>
      </c>
      <c r="G73" s="407">
        <v>0</v>
      </c>
      <c r="H73" s="198">
        <v>0</v>
      </c>
      <c r="I73" s="199">
        <v>0</v>
      </c>
      <c r="J73" s="319">
        <v>0</v>
      </c>
      <c r="N73" s="201"/>
      <c r="O73" s="201"/>
      <c r="P73" s="201"/>
    </row>
    <row r="74" spans="1:16" ht="15.75">
      <c r="A74" s="306"/>
      <c r="B74" s="37"/>
      <c r="C74" s="83"/>
      <c r="D74" s="186"/>
      <c r="E74" s="402"/>
      <c r="F74" s="403"/>
      <c r="G74" s="403"/>
      <c r="H74" s="187"/>
      <c r="I74" s="188"/>
      <c r="J74" s="318"/>
      <c r="N74" s="144"/>
      <c r="O74" s="144"/>
      <c r="P74" s="144"/>
    </row>
    <row r="75" spans="1:16" ht="15.75">
      <c r="A75" s="309"/>
      <c r="B75" s="320"/>
      <c r="C75" s="321" t="s">
        <v>322</v>
      </c>
      <c r="D75" s="322"/>
      <c r="E75" s="408">
        <v>164524190</v>
      </c>
      <c r="F75" s="408">
        <v>80386727</v>
      </c>
      <c r="G75" s="408">
        <v>244910917</v>
      </c>
      <c r="H75" s="323">
        <v>92676216</v>
      </c>
      <c r="I75" s="323">
        <v>69625245</v>
      </c>
      <c r="J75" s="324">
        <v>162301461</v>
      </c>
      <c r="N75" s="144"/>
      <c r="O75" s="144"/>
      <c r="P75" s="144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5" orientation="portrait" r:id="rId1"/>
  <headerFooter alignWithMargins="0">
    <oddFooter>&amp;CEkteki dipnotlar bu finansal tabloların tamamlayıcısıdır.
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72"/>
  <sheetViews>
    <sheetView view="pageBreakPreview" zoomScale="60" zoomScaleNormal="55" workbookViewId="0">
      <selection activeCell="C27" sqref="C27"/>
    </sheetView>
  </sheetViews>
  <sheetFormatPr defaultRowHeight="12.75"/>
  <cols>
    <col min="1" max="1" width="3.5703125" style="313" customWidth="1"/>
    <col min="2" max="2" width="7.42578125" style="392" customWidth="1"/>
    <col min="3" max="3" width="82.140625" style="178" customWidth="1"/>
    <col min="4" max="4" width="8" style="178" bestFit="1" customWidth="1"/>
    <col min="5" max="5" width="32.5703125" style="178" customWidth="1"/>
    <col min="6" max="6" width="32.5703125" style="493" customWidth="1"/>
    <col min="7" max="7" width="9.140625" style="4"/>
    <col min="8" max="8" width="16.5703125" style="477" bestFit="1" customWidth="1"/>
    <col min="9" max="16384" width="9.140625" style="4"/>
  </cols>
  <sheetData>
    <row r="1" spans="1:6" ht="15.75">
      <c r="A1" s="325"/>
      <c r="B1" s="326"/>
      <c r="C1" s="327"/>
      <c r="D1" s="327"/>
      <c r="E1" s="327"/>
      <c r="F1" s="479"/>
    </row>
    <row r="2" spans="1:6" ht="15.75">
      <c r="A2" s="529" t="s">
        <v>516</v>
      </c>
      <c r="B2" s="530"/>
      <c r="C2" s="530"/>
      <c r="D2" s="530"/>
      <c r="E2" s="530"/>
      <c r="F2" s="531"/>
    </row>
    <row r="3" spans="1:6" ht="15.75">
      <c r="A3" s="328"/>
      <c r="B3" s="5"/>
      <c r="C3" s="6"/>
      <c r="D3" s="6"/>
      <c r="E3" s="6"/>
      <c r="F3" s="480"/>
    </row>
    <row r="4" spans="1:6" ht="15.75">
      <c r="A4" s="329"/>
      <c r="B4" s="7"/>
      <c r="C4" s="8"/>
      <c r="D4" s="169"/>
      <c r="E4" s="533" t="str">
        <f>+FORMSRK!E4</f>
        <v>BİN TÜRK LİRASI</v>
      </c>
      <c r="F4" s="534"/>
    </row>
    <row r="5" spans="1:6" ht="15.75">
      <c r="A5" s="306"/>
      <c r="B5" s="9"/>
      <c r="C5" s="10"/>
      <c r="D5" s="169"/>
      <c r="E5" s="11" t="s">
        <v>324</v>
      </c>
      <c r="F5" s="481" t="s">
        <v>205</v>
      </c>
    </row>
    <row r="6" spans="1:6" ht="32.25" customHeight="1">
      <c r="A6" s="306"/>
      <c r="B6" s="9"/>
      <c r="C6" s="10" t="s">
        <v>325</v>
      </c>
      <c r="D6" s="12" t="s">
        <v>4</v>
      </c>
      <c r="E6" s="13" t="str">
        <f>+p!E7</f>
        <v>Bağımsız Denetimden Geçmiş</v>
      </c>
      <c r="F6" s="482" t="s">
        <v>130</v>
      </c>
    </row>
    <row r="7" spans="1:6" ht="18.75" customHeight="1">
      <c r="A7" s="328"/>
      <c r="B7" s="5"/>
      <c r="C7" s="388"/>
      <c r="D7" s="389"/>
      <c r="E7" s="390" t="s">
        <v>587</v>
      </c>
      <c r="F7" s="483" t="s">
        <v>588</v>
      </c>
    </row>
    <row r="8" spans="1:6" ht="15.75">
      <c r="A8" s="330"/>
      <c r="B8" s="9" t="s">
        <v>8</v>
      </c>
      <c r="C8" s="10" t="s">
        <v>326</v>
      </c>
      <c r="D8" s="14" t="s">
        <v>10</v>
      </c>
      <c r="E8" s="15">
        <v>1206930</v>
      </c>
      <c r="F8" s="484">
        <v>1305652</v>
      </c>
    </row>
    <row r="9" spans="1:6" ht="15.75">
      <c r="B9" s="17" t="s">
        <v>327</v>
      </c>
      <c r="C9" s="18" t="s">
        <v>544</v>
      </c>
      <c r="D9" s="19"/>
      <c r="E9" s="20">
        <v>1126940</v>
      </c>
      <c r="F9" s="485">
        <v>1203356</v>
      </c>
    </row>
    <row r="10" spans="1:6" ht="15.75">
      <c r="B10" s="17" t="s">
        <v>135</v>
      </c>
      <c r="C10" s="21" t="s">
        <v>328</v>
      </c>
      <c r="D10" s="19"/>
      <c r="E10" s="20">
        <v>13364</v>
      </c>
      <c r="F10" s="485">
        <v>19734</v>
      </c>
    </row>
    <row r="11" spans="1:6" ht="15.75">
      <c r="B11" s="17" t="s">
        <v>329</v>
      </c>
      <c r="C11" s="21" t="s">
        <v>330</v>
      </c>
      <c r="D11" s="19"/>
      <c r="E11" s="20">
        <v>22369</v>
      </c>
      <c r="F11" s="485">
        <v>52215</v>
      </c>
    </row>
    <row r="12" spans="1:6" ht="15.75">
      <c r="B12" s="17" t="s">
        <v>331</v>
      </c>
      <c r="C12" s="21" t="s">
        <v>332</v>
      </c>
      <c r="D12" s="19"/>
      <c r="E12" s="20">
        <v>0</v>
      </c>
      <c r="F12" s="485">
        <v>0</v>
      </c>
    </row>
    <row r="13" spans="1:6" ht="15.75">
      <c r="B13" s="17" t="s">
        <v>333</v>
      </c>
      <c r="C13" s="18" t="s">
        <v>334</v>
      </c>
      <c r="D13" s="19"/>
      <c r="E13" s="20">
        <v>30884</v>
      </c>
      <c r="F13" s="485">
        <v>14040</v>
      </c>
    </row>
    <row r="14" spans="1:6" ht="15.75">
      <c r="B14" s="17" t="s">
        <v>335</v>
      </c>
      <c r="C14" s="18" t="s">
        <v>336</v>
      </c>
      <c r="D14" s="19"/>
      <c r="E14" s="20">
        <v>0</v>
      </c>
      <c r="F14" s="485">
        <v>0</v>
      </c>
    </row>
    <row r="15" spans="1:6" ht="15.75">
      <c r="B15" s="17" t="s">
        <v>337</v>
      </c>
      <c r="C15" s="18" t="s">
        <v>560</v>
      </c>
      <c r="D15" s="19"/>
      <c r="E15" s="20">
        <v>0</v>
      </c>
      <c r="F15" s="485">
        <v>0</v>
      </c>
    </row>
    <row r="16" spans="1:6" ht="15.75">
      <c r="B16" s="17" t="s">
        <v>338</v>
      </c>
      <c r="C16" s="18" t="s">
        <v>339</v>
      </c>
      <c r="D16" s="19"/>
      <c r="E16" s="20">
        <v>21050</v>
      </c>
      <c r="F16" s="485">
        <v>7020</v>
      </c>
    </row>
    <row r="17" spans="1:6" ht="15.75">
      <c r="B17" s="17" t="s">
        <v>340</v>
      </c>
      <c r="C17" s="18" t="s">
        <v>341</v>
      </c>
      <c r="D17" s="19"/>
      <c r="E17" s="20">
        <v>9834</v>
      </c>
      <c r="F17" s="485">
        <v>7020</v>
      </c>
    </row>
    <row r="18" spans="1:6" ht="15.75">
      <c r="B18" s="17" t="s">
        <v>342</v>
      </c>
      <c r="C18" s="18" t="s">
        <v>343</v>
      </c>
      <c r="D18" s="19"/>
      <c r="E18" s="20">
        <v>13373</v>
      </c>
      <c r="F18" s="485">
        <v>16300</v>
      </c>
    </row>
    <row r="19" spans="1:6" ht="15.75">
      <c r="B19" s="17" t="s">
        <v>344</v>
      </c>
      <c r="C19" s="22" t="s">
        <v>545</v>
      </c>
      <c r="D19" s="14"/>
      <c r="E19" s="23">
        <v>0</v>
      </c>
      <c r="F19" s="486">
        <v>7</v>
      </c>
    </row>
    <row r="20" spans="1:6" ht="15.75">
      <c r="A20" s="330"/>
      <c r="B20" s="24" t="s">
        <v>11</v>
      </c>
      <c r="C20" s="25" t="s">
        <v>546</v>
      </c>
      <c r="D20" s="14" t="s">
        <v>13</v>
      </c>
      <c r="E20" s="15">
        <v>-613392</v>
      </c>
      <c r="F20" s="484">
        <v>-705805</v>
      </c>
    </row>
    <row r="21" spans="1:6" ht="15.75">
      <c r="B21" s="17" t="s">
        <v>14</v>
      </c>
      <c r="C21" s="18" t="s">
        <v>547</v>
      </c>
      <c r="D21" s="19"/>
      <c r="E21" s="20">
        <v>-596677</v>
      </c>
      <c r="F21" s="485">
        <v>-686142</v>
      </c>
    </row>
    <row r="22" spans="1:6" ht="15.75">
      <c r="B22" s="17" t="s">
        <v>22</v>
      </c>
      <c r="C22" s="22" t="s">
        <v>548</v>
      </c>
      <c r="D22" s="14"/>
      <c r="E22" s="23">
        <v>-16538</v>
      </c>
      <c r="F22" s="486">
        <v>-18259</v>
      </c>
    </row>
    <row r="23" spans="1:6" ht="15.75">
      <c r="B23" s="17" t="s">
        <v>27</v>
      </c>
      <c r="C23" s="22" t="s">
        <v>574</v>
      </c>
      <c r="D23" s="14"/>
      <c r="E23" s="23">
        <v>0</v>
      </c>
      <c r="F23" s="486">
        <v>0</v>
      </c>
    </row>
    <row r="24" spans="1:6" ht="15.75">
      <c r="B24" s="17" t="s">
        <v>345</v>
      </c>
      <c r="C24" s="18" t="s">
        <v>575</v>
      </c>
      <c r="D24" s="19"/>
      <c r="E24" s="20">
        <v>0</v>
      </c>
      <c r="F24" s="485">
        <v>0</v>
      </c>
    </row>
    <row r="25" spans="1:6" ht="15.75">
      <c r="B25" s="17" t="s">
        <v>346</v>
      </c>
      <c r="C25" s="22" t="s">
        <v>549</v>
      </c>
      <c r="D25" s="14"/>
      <c r="E25" s="23">
        <v>-177</v>
      </c>
      <c r="F25" s="486">
        <v>-1404</v>
      </c>
    </row>
    <row r="26" spans="1:6" ht="15.75">
      <c r="A26" s="330"/>
      <c r="B26" s="9" t="s">
        <v>28</v>
      </c>
      <c r="C26" s="26" t="s">
        <v>550</v>
      </c>
      <c r="D26" s="19"/>
      <c r="E26" s="15">
        <v>593538</v>
      </c>
      <c r="F26" s="484">
        <v>599847</v>
      </c>
    </row>
    <row r="27" spans="1:6" ht="15.75">
      <c r="A27" s="330"/>
      <c r="B27" s="9" t="s">
        <v>31</v>
      </c>
      <c r="C27" s="26" t="s">
        <v>347</v>
      </c>
      <c r="D27" s="19"/>
      <c r="E27" s="15">
        <v>249378</v>
      </c>
      <c r="F27" s="484">
        <v>258373</v>
      </c>
    </row>
    <row r="28" spans="1:6" ht="15.75">
      <c r="B28" s="17" t="s">
        <v>348</v>
      </c>
      <c r="C28" s="18" t="s">
        <v>349</v>
      </c>
      <c r="D28" s="19"/>
      <c r="E28" s="20">
        <v>300661</v>
      </c>
      <c r="F28" s="485">
        <v>311003</v>
      </c>
    </row>
    <row r="29" spans="1:6" ht="15.75">
      <c r="B29" s="17" t="s">
        <v>350</v>
      </c>
      <c r="C29" s="18" t="s">
        <v>351</v>
      </c>
      <c r="D29" s="19"/>
      <c r="E29" s="20">
        <v>151840</v>
      </c>
      <c r="F29" s="485">
        <v>174517</v>
      </c>
    </row>
    <row r="30" spans="1:6" ht="15.75">
      <c r="B30" s="17" t="s">
        <v>352</v>
      </c>
      <c r="C30" s="18" t="s">
        <v>47</v>
      </c>
      <c r="D30" s="14" t="s">
        <v>102</v>
      </c>
      <c r="E30" s="20">
        <v>148821</v>
      </c>
      <c r="F30" s="485">
        <v>136486</v>
      </c>
    </row>
    <row r="31" spans="1:6" ht="15.75">
      <c r="B31" s="17" t="s">
        <v>353</v>
      </c>
      <c r="C31" s="18" t="s">
        <v>354</v>
      </c>
      <c r="D31" s="19"/>
      <c r="E31" s="20">
        <v>-51283</v>
      </c>
      <c r="F31" s="485">
        <v>-52630</v>
      </c>
    </row>
    <row r="32" spans="1:6" ht="15.75">
      <c r="B32" s="17" t="s">
        <v>355</v>
      </c>
      <c r="C32" s="22" t="s">
        <v>356</v>
      </c>
      <c r="D32" s="19"/>
      <c r="E32" s="20">
        <v>-10</v>
      </c>
      <c r="F32" s="485">
        <v>-69</v>
      </c>
    </row>
    <row r="33" spans="1:6" ht="15.75">
      <c r="B33" s="17" t="s">
        <v>357</v>
      </c>
      <c r="C33" s="18" t="s">
        <v>47</v>
      </c>
      <c r="D33" s="14" t="s">
        <v>102</v>
      </c>
      <c r="E33" s="20">
        <v>-51273</v>
      </c>
      <c r="F33" s="485">
        <v>-52561</v>
      </c>
    </row>
    <row r="34" spans="1:6" ht="15.75">
      <c r="A34" s="330"/>
      <c r="B34" s="9" t="s">
        <v>33</v>
      </c>
      <c r="C34" s="26" t="s">
        <v>358</v>
      </c>
      <c r="D34" s="14" t="s">
        <v>30</v>
      </c>
      <c r="E34" s="15">
        <v>0</v>
      </c>
      <c r="F34" s="484">
        <v>0</v>
      </c>
    </row>
    <row r="35" spans="1:6" ht="15.75">
      <c r="A35" s="330"/>
      <c r="B35" s="9" t="s">
        <v>40</v>
      </c>
      <c r="C35" s="26" t="s">
        <v>551</v>
      </c>
      <c r="D35" s="14" t="s">
        <v>35</v>
      </c>
      <c r="E35" s="15">
        <v>44963</v>
      </c>
      <c r="F35" s="484">
        <v>93765</v>
      </c>
    </row>
    <row r="36" spans="1:6" ht="15.75">
      <c r="B36" s="17" t="s">
        <v>42</v>
      </c>
      <c r="C36" s="18" t="s">
        <v>552</v>
      </c>
      <c r="D36" s="19"/>
      <c r="E36" s="20">
        <v>0</v>
      </c>
      <c r="F36" s="485">
        <v>0</v>
      </c>
    </row>
    <row r="37" spans="1:6" ht="15.75">
      <c r="B37" s="17" t="s">
        <v>48</v>
      </c>
      <c r="C37" s="18" t="s">
        <v>511</v>
      </c>
      <c r="D37" s="19"/>
      <c r="E37" s="20">
        <v>30508</v>
      </c>
      <c r="F37" s="485">
        <v>203194</v>
      </c>
    </row>
    <row r="38" spans="1:6" ht="15.75">
      <c r="B38" s="17" t="s">
        <v>50</v>
      </c>
      <c r="C38" s="18" t="s">
        <v>553</v>
      </c>
      <c r="D38" s="19"/>
      <c r="E38" s="20">
        <v>14455</v>
      </c>
      <c r="F38" s="485">
        <v>-109429</v>
      </c>
    </row>
    <row r="39" spans="1:6" ht="15.75">
      <c r="A39" s="330"/>
      <c r="B39" s="9" t="s">
        <v>52</v>
      </c>
      <c r="C39" s="26" t="s">
        <v>359</v>
      </c>
      <c r="D39" s="14" t="s">
        <v>41</v>
      </c>
      <c r="E39" s="15">
        <v>134193</v>
      </c>
      <c r="F39" s="484">
        <v>102619</v>
      </c>
    </row>
    <row r="40" spans="1:6" ht="15.75">
      <c r="A40" s="330"/>
      <c r="B40" s="9" t="s">
        <v>55</v>
      </c>
      <c r="C40" s="26" t="s">
        <v>360</v>
      </c>
      <c r="D40" s="19"/>
      <c r="E40" s="15">
        <v>1022072</v>
      </c>
      <c r="F40" s="484">
        <v>1054604</v>
      </c>
    </row>
    <row r="41" spans="1:6" ht="15.75">
      <c r="A41" s="330"/>
      <c r="B41" s="9" t="s">
        <v>66</v>
      </c>
      <c r="C41" s="26" t="s">
        <v>361</v>
      </c>
      <c r="D41" s="14" t="s">
        <v>54</v>
      </c>
      <c r="E41" s="15">
        <v>-167487</v>
      </c>
      <c r="F41" s="484">
        <v>-217159</v>
      </c>
    </row>
    <row r="42" spans="1:6" ht="15.75">
      <c r="A42" s="330"/>
      <c r="B42" s="9" t="s">
        <v>73</v>
      </c>
      <c r="C42" s="26" t="s">
        <v>362</v>
      </c>
      <c r="D42" s="14" t="s">
        <v>57</v>
      </c>
      <c r="E42" s="413">
        <v>-530287</v>
      </c>
      <c r="F42" s="487">
        <v>-459053</v>
      </c>
    </row>
    <row r="43" spans="1:6" ht="15.75">
      <c r="A43" s="330"/>
      <c r="B43" s="9" t="s">
        <v>82</v>
      </c>
      <c r="C43" s="26" t="s">
        <v>554</v>
      </c>
      <c r="D43" s="19"/>
      <c r="E43" s="15">
        <v>324298</v>
      </c>
      <c r="F43" s="484">
        <v>378392</v>
      </c>
    </row>
    <row r="44" spans="1:6" ht="15.75">
      <c r="A44" s="330"/>
      <c r="B44" s="9" t="s">
        <v>92</v>
      </c>
      <c r="C44" s="528" t="s">
        <v>363</v>
      </c>
      <c r="D44" s="19"/>
      <c r="E44" s="532">
        <v>0</v>
      </c>
      <c r="F44" s="535">
        <v>0</v>
      </c>
    </row>
    <row r="45" spans="1:6" ht="15.75">
      <c r="A45" s="330"/>
      <c r="B45" s="9"/>
      <c r="C45" s="528"/>
      <c r="D45" s="19"/>
      <c r="E45" s="532"/>
      <c r="F45" s="535"/>
    </row>
    <row r="46" spans="1:6" ht="15.75" customHeight="1">
      <c r="A46" s="330"/>
      <c r="B46" s="9" t="s">
        <v>100</v>
      </c>
      <c r="C46" s="27" t="s">
        <v>555</v>
      </c>
      <c r="D46" s="14"/>
      <c r="E46" s="15">
        <v>0</v>
      </c>
      <c r="F46" s="484">
        <v>0</v>
      </c>
    </row>
    <row r="47" spans="1:6" ht="15.75">
      <c r="A47" s="330"/>
      <c r="B47" s="9" t="s">
        <v>103</v>
      </c>
      <c r="C47" s="26" t="s">
        <v>556</v>
      </c>
      <c r="D47" s="14"/>
      <c r="E47" s="15">
        <v>0</v>
      </c>
      <c r="F47" s="484">
        <v>0</v>
      </c>
    </row>
    <row r="48" spans="1:6" ht="15.75" customHeight="1">
      <c r="A48" s="330"/>
      <c r="B48" s="28" t="s">
        <v>364</v>
      </c>
      <c r="C48" s="26" t="s">
        <v>365</v>
      </c>
      <c r="D48" s="14" t="s">
        <v>68</v>
      </c>
      <c r="E48" s="15">
        <v>324298</v>
      </c>
      <c r="F48" s="484">
        <v>378392</v>
      </c>
    </row>
    <row r="49" spans="1:6" ht="15.75">
      <c r="A49" s="330"/>
      <c r="B49" s="29" t="s">
        <v>112</v>
      </c>
      <c r="C49" s="26" t="s">
        <v>366</v>
      </c>
      <c r="D49" s="14" t="s">
        <v>75</v>
      </c>
      <c r="E49" s="15">
        <v>-64336</v>
      </c>
      <c r="F49" s="484">
        <v>-77111</v>
      </c>
    </row>
    <row r="50" spans="1:6" ht="15.75">
      <c r="A50" s="330"/>
      <c r="B50" s="30" t="s">
        <v>115</v>
      </c>
      <c r="C50" s="18" t="s">
        <v>367</v>
      </c>
      <c r="D50" s="14"/>
      <c r="E50" s="31">
        <v>-70346</v>
      </c>
      <c r="F50" s="488">
        <v>-83845</v>
      </c>
    </row>
    <row r="51" spans="1:6" ht="15.75">
      <c r="A51" s="330"/>
      <c r="B51" s="30" t="s">
        <v>117</v>
      </c>
      <c r="C51" s="18" t="s">
        <v>368</v>
      </c>
      <c r="D51" s="14"/>
      <c r="E51" s="31">
        <v>6010</v>
      </c>
      <c r="F51" s="488">
        <v>6734</v>
      </c>
    </row>
    <row r="52" spans="1:6" ht="15.75">
      <c r="A52" s="330"/>
      <c r="B52" s="28" t="s">
        <v>119</v>
      </c>
      <c r="C52" s="26" t="s">
        <v>369</v>
      </c>
      <c r="D52" s="14" t="s">
        <v>83</v>
      </c>
      <c r="E52" s="15">
        <v>259962</v>
      </c>
      <c r="F52" s="484">
        <v>301281</v>
      </c>
    </row>
    <row r="53" spans="1:6" ht="15.75">
      <c r="A53" s="330"/>
      <c r="B53" s="28" t="s">
        <v>126</v>
      </c>
      <c r="C53" s="26" t="s">
        <v>370</v>
      </c>
      <c r="D53" s="14"/>
      <c r="E53" s="15">
        <v>0</v>
      </c>
      <c r="F53" s="484">
        <v>0</v>
      </c>
    </row>
    <row r="54" spans="1:6" ht="15.75">
      <c r="A54" s="330"/>
      <c r="B54" s="32" t="s">
        <v>371</v>
      </c>
      <c r="C54" s="33" t="s">
        <v>372</v>
      </c>
      <c r="D54" s="14"/>
      <c r="E54" s="15">
        <v>0</v>
      </c>
      <c r="F54" s="484">
        <v>0</v>
      </c>
    </row>
    <row r="55" spans="1:6" ht="15.75">
      <c r="A55" s="330"/>
      <c r="B55" s="32" t="s">
        <v>373</v>
      </c>
      <c r="C55" s="33" t="s">
        <v>374</v>
      </c>
      <c r="D55" s="14"/>
      <c r="E55" s="15">
        <v>0</v>
      </c>
      <c r="F55" s="484">
        <v>0</v>
      </c>
    </row>
    <row r="56" spans="1:6" ht="15.75">
      <c r="A56" s="330"/>
      <c r="B56" s="32" t="s">
        <v>375</v>
      </c>
      <c r="C56" s="33" t="s">
        <v>376</v>
      </c>
      <c r="D56" s="14"/>
      <c r="E56" s="15">
        <v>0</v>
      </c>
      <c r="F56" s="484">
        <v>0</v>
      </c>
    </row>
    <row r="57" spans="1:6" ht="15.75">
      <c r="A57" s="330"/>
      <c r="B57" s="28" t="s">
        <v>377</v>
      </c>
      <c r="C57" s="26" t="s">
        <v>378</v>
      </c>
      <c r="D57" s="14"/>
      <c r="E57" s="15">
        <v>0</v>
      </c>
      <c r="F57" s="484">
        <v>0</v>
      </c>
    </row>
    <row r="58" spans="1:6" ht="15.75">
      <c r="A58" s="330"/>
      <c r="B58" s="32" t="s">
        <v>379</v>
      </c>
      <c r="C58" s="33" t="s">
        <v>380</v>
      </c>
      <c r="D58" s="14"/>
      <c r="E58" s="15">
        <v>0</v>
      </c>
      <c r="F58" s="484">
        <v>0</v>
      </c>
    </row>
    <row r="59" spans="1:6" ht="15.75">
      <c r="A59" s="330"/>
      <c r="B59" s="32" t="s">
        <v>381</v>
      </c>
      <c r="C59" s="33" t="s">
        <v>382</v>
      </c>
      <c r="D59" s="14"/>
      <c r="E59" s="15">
        <v>0</v>
      </c>
      <c r="F59" s="484">
        <v>0</v>
      </c>
    </row>
    <row r="60" spans="1:6" ht="15.75">
      <c r="A60" s="330"/>
      <c r="B60" s="32" t="s">
        <v>383</v>
      </c>
      <c r="C60" s="33" t="s">
        <v>384</v>
      </c>
      <c r="D60" s="14"/>
      <c r="E60" s="15">
        <v>0</v>
      </c>
      <c r="F60" s="484">
        <v>0</v>
      </c>
    </row>
    <row r="61" spans="1:6" ht="15.75">
      <c r="A61" s="330"/>
      <c r="B61" s="28" t="s">
        <v>385</v>
      </c>
      <c r="C61" s="26" t="s">
        <v>386</v>
      </c>
      <c r="D61" s="14"/>
      <c r="E61" s="15">
        <v>0</v>
      </c>
      <c r="F61" s="484">
        <v>0</v>
      </c>
    </row>
    <row r="62" spans="1:6" ht="15.75">
      <c r="A62" s="330"/>
      <c r="B62" s="28" t="s">
        <v>387</v>
      </c>
      <c r="C62" s="26" t="s">
        <v>388</v>
      </c>
      <c r="D62" s="14"/>
      <c r="E62" s="15">
        <v>0</v>
      </c>
      <c r="F62" s="484">
        <v>0</v>
      </c>
    </row>
    <row r="63" spans="1:6" ht="15.75">
      <c r="A63" s="330"/>
      <c r="B63" s="32" t="s">
        <v>389</v>
      </c>
      <c r="C63" s="33" t="s">
        <v>367</v>
      </c>
      <c r="D63" s="14"/>
      <c r="E63" s="15">
        <v>0</v>
      </c>
      <c r="F63" s="484">
        <v>0</v>
      </c>
    </row>
    <row r="64" spans="1:6" ht="15.75">
      <c r="A64" s="330"/>
      <c r="B64" s="32" t="s">
        <v>390</v>
      </c>
      <c r="C64" s="33" t="s">
        <v>391</v>
      </c>
      <c r="D64" s="14"/>
      <c r="E64" s="15">
        <v>0</v>
      </c>
      <c r="F64" s="484">
        <v>0</v>
      </c>
    </row>
    <row r="65" spans="1:6" ht="15.75">
      <c r="A65" s="330"/>
      <c r="B65" s="28" t="s">
        <v>392</v>
      </c>
      <c r="C65" s="26" t="s">
        <v>393</v>
      </c>
      <c r="D65" s="14"/>
      <c r="E65" s="15">
        <v>0</v>
      </c>
      <c r="F65" s="484">
        <v>0</v>
      </c>
    </row>
    <row r="66" spans="1:6" ht="15.75">
      <c r="A66" s="330"/>
      <c r="B66" s="9" t="s">
        <v>513</v>
      </c>
      <c r="C66" s="34" t="s">
        <v>577</v>
      </c>
      <c r="D66" s="35" t="s">
        <v>94</v>
      </c>
      <c r="E66" s="15">
        <v>259962</v>
      </c>
      <c r="F66" s="484">
        <v>301281</v>
      </c>
    </row>
    <row r="67" spans="1:6" ht="15.75">
      <c r="A67" s="330"/>
      <c r="B67" s="17" t="s">
        <v>394</v>
      </c>
      <c r="C67" s="36" t="s">
        <v>557</v>
      </c>
      <c r="D67" s="35"/>
      <c r="E67" s="31">
        <v>259962</v>
      </c>
      <c r="F67" s="488">
        <v>301281</v>
      </c>
    </row>
    <row r="68" spans="1:6" ht="18.75">
      <c r="B68" s="17" t="s">
        <v>395</v>
      </c>
      <c r="C68" s="37" t="s">
        <v>558</v>
      </c>
      <c r="D68" s="38"/>
      <c r="E68" s="39">
        <v>0</v>
      </c>
      <c r="F68" s="489">
        <v>0</v>
      </c>
    </row>
    <row r="69" spans="1:6" ht="15.75">
      <c r="A69" s="331"/>
      <c r="B69" s="332"/>
      <c r="C69" s="320" t="s">
        <v>559</v>
      </c>
      <c r="D69" s="333"/>
      <c r="E69" s="334">
        <v>0.28884666666666664</v>
      </c>
      <c r="F69" s="490">
        <v>0.33</v>
      </c>
    </row>
    <row r="71" spans="1:6">
      <c r="E71" s="393"/>
      <c r="F71" s="491"/>
    </row>
    <row r="72" spans="1:6">
      <c r="E72" s="394"/>
      <c r="F72" s="492"/>
    </row>
  </sheetData>
  <mergeCells count="5">
    <mergeCell ref="C44:C45"/>
    <mergeCell ref="A2:F2"/>
    <mergeCell ref="E44:E45"/>
    <mergeCell ref="E4:F4"/>
    <mergeCell ref="F44:F45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59" orientation="portrait" r:id="rId1"/>
  <headerFooter alignWithMargins="0">
    <oddFooter>&amp;CEkteki dipnotlar bu finansal tabloların tamamlayıcısıdır.
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L29"/>
  <sheetViews>
    <sheetView view="pageBreakPreview" zoomScale="85" zoomScaleNormal="85" zoomScaleSheetLayoutView="85" workbookViewId="0">
      <selection sqref="A1:B1"/>
    </sheetView>
  </sheetViews>
  <sheetFormatPr defaultRowHeight="11.25"/>
  <cols>
    <col min="1" max="1" width="1.7109375" style="51" customWidth="1"/>
    <col min="2" max="2" width="4.140625" style="75" customWidth="1"/>
    <col min="3" max="3" width="85" style="51" customWidth="1"/>
    <col min="4" max="4" width="26.42578125" style="51" customWidth="1"/>
    <col min="5" max="5" width="25.28515625" style="51" bestFit="1" customWidth="1"/>
    <col min="6" max="6" width="22.7109375" style="51" customWidth="1"/>
    <col min="7" max="16384" width="9.140625" style="51"/>
  </cols>
  <sheetData>
    <row r="1" spans="1:12" s="41" customFormat="1">
      <c r="A1" s="335"/>
      <c r="B1" s="336"/>
      <c r="C1" s="336"/>
      <c r="D1" s="336"/>
      <c r="E1" s="337"/>
      <c r="F1" s="40"/>
      <c r="K1" s="42"/>
      <c r="L1" s="42"/>
    </row>
    <row r="2" spans="1:12" s="41" customFormat="1">
      <c r="A2" s="338"/>
      <c r="B2" s="43"/>
      <c r="C2" s="44"/>
      <c r="D2" s="45" t="s">
        <v>396</v>
      </c>
      <c r="E2" s="339"/>
      <c r="F2" s="40"/>
      <c r="K2" s="42"/>
      <c r="L2" s="42"/>
    </row>
    <row r="3" spans="1:12" s="41" customFormat="1">
      <c r="A3" s="340"/>
      <c r="E3" s="339"/>
      <c r="F3" s="46"/>
      <c r="K3" s="42"/>
      <c r="L3" s="42"/>
    </row>
    <row r="4" spans="1:12" s="41" customFormat="1">
      <c r="A4" s="340"/>
      <c r="D4" s="47"/>
      <c r="E4" s="339"/>
      <c r="K4" s="42"/>
      <c r="L4" s="42"/>
    </row>
    <row r="5" spans="1:12">
      <c r="A5" s="341"/>
      <c r="B5" s="48"/>
      <c r="C5" s="48"/>
      <c r="D5" s="49" t="s">
        <v>498</v>
      </c>
      <c r="E5" s="342" t="s">
        <v>397</v>
      </c>
      <c r="F5" s="50"/>
    </row>
    <row r="6" spans="1:12">
      <c r="A6" s="340"/>
      <c r="B6" s="44"/>
      <c r="C6" s="52"/>
      <c r="D6" s="53" t="s">
        <v>324</v>
      </c>
      <c r="E6" s="343" t="s">
        <v>205</v>
      </c>
      <c r="F6" s="54"/>
    </row>
    <row r="7" spans="1:12">
      <c r="A7" s="340"/>
      <c r="B7" s="41"/>
      <c r="C7" s="52" t="s">
        <v>398</v>
      </c>
      <c r="D7" s="55" t="str">
        <f>+FORMSRK!E7</f>
        <v>Bağımsız Denetimden Geçmiş</v>
      </c>
      <c r="E7" s="344" t="str">
        <f>+D7</f>
        <v>Bağımsız Denetimden Geçmiş</v>
      </c>
      <c r="F7" s="54"/>
    </row>
    <row r="8" spans="1:12">
      <c r="A8" s="345"/>
      <c r="B8" s="56"/>
      <c r="C8" s="57"/>
      <c r="D8" s="58" t="str">
        <f>+gt!E7</f>
        <v>(01/01/2010-31/12/2010)</v>
      </c>
      <c r="E8" s="346" t="str">
        <f>+gt!F7</f>
        <v>(01/01/2009-31/12/2009)</v>
      </c>
      <c r="F8" s="59"/>
    </row>
    <row r="9" spans="1:12">
      <c r="A9" s="340"/>
      <c r="B9" s="60" t="s">
        <v>8</v>
      </c>
      <c r="C9" s="61" t="s">
        <v>399</v>
      </c>
      <c r="D9" s="266">
        <f>+D20-D19</f>
        <v>4764</v>
      </c>
      <c r="E9" s="347">
        <v>3651</v>
      </c>
      <c r="F9" s="59"/>
    </row>
    <row r="10" spans="1:12">
      <c r="A10" s="340"/>
      <c r="B10" s="44" t="s">
        <v>11</v>
      </c>
      <c r="C10" s="61" t="s">
        <v>512</v>
      </c>
      <c r="D10" s="267">
        <v>0</v>
      </c>
      <c r="E10" s="347">
        <v>0</v>
      </c>
      <c r="F10" s="59"/>
    </row>
    <row r="11" spans="1:12">
      <c r="A11" s="338"/>
      <c r="B11" s="44" t="s">
        <v>28</v>
      </c>
      <c r="C11" s="61" t="s">
        <v>400</v>
      </c>
      <c r="D11" s="267">
        <v>0</v>
      </c>
      <c r="E11" s="347">
        <v>0</v>
      </c>
      <c r="F11" s="59"/>
    </row>
    <row r="12" spans="1:12">
      <c r="A12" s="338"/>
      <c r="B12" s="60" t="s">
        <v>31</v>
      </c>
      <c r="C12" s="61" t="s">
        <v>401</v>
      </c>
      <c r="D12" s="267">
        <v>0</v>
      </c>
      <c r="E12" s="347">
        <v>0</v>
      </c>
      <c r="F12" s="59"/>
    </row>
    <row r="13" spans="1:12" ht="11.25" customHeight="1">
      <c r="A13" s="338"/>
      <c r="B13" s="60" t="s">
        <v>33</v>
      </c>
      <c r="C13" s="536" t="s">
        <v>402</v>
      </c>
      <c r="D13" s="417">
        <v>0</v>
      </c>
      <c r="E13" s="416"/>
      <c r="F13" s="63"/>
    </row>
    <row r="14" spans="1:12">
      <c r="A14" s="338"/>
      <c r="B14" s="64"/>
      <c r="C14" s="536"/>
      <c r="D14" s="417">
        <v>0</v>
      </c>
      <c r="E14" s="416">
        <v>0</v>
      </c>
      <c r="F14" s="65"/>
    </row>
    <row r="15" spans="1:12" ht="11.25" customHeight="1">
      <c r="A15" s="338"/>
      <c r="B15" s="60" t="s">
        <v>40</v>
      </c>
      <c r="C15" s="537" t="s">
        <v>403</v>
      </c>
      <c r="D15" s="418"/>
      <c r="E15" s="416"/>
      <c r="F15" s="59"/>
    </row>
    <row r="16" spans="1:12">
      <c r="A16" s="340"/>
      <c r="B16" s="64"/>
      <c r="C16" s="537"/>
      <c r="D16" s="418">
        <v>0</v>
      </c>
      <c r="E16" s="416">
        <v>0</v>
      </c>
      <c r="F16" s="63"/>
    </row>
    <row r="17" spans="1:6">
      <c r="A17" s="340"/>
      <c r="B17" s="60" t="s">
        <v>52</v>
      </c>
      <c r="C17" s="66" t="s">
        <v>404</v>
      </c>
      <c r="D17" s="267">
        <v>0</v>
      </c>
      <c r="E17" s="347">
        <v>0</v>
      </c>
      <c r="F17" s="59"/>
    </row>
    <row r="18" spans="1:6">
      <c r="A18" s="340"/>
      <c r="B18" s="60" t="s">
        <v>55</v>
      </c>
      <c r="C18" s="66" t="s">
        <v>405</v>
      </c>
      <c r="D18" s="267">
        <v>0</v>
      </c>
      <c r="E18" s="347">
        <v>0</v>
      </c>
      <c r="F18" s="59"/>
    </row>
    <row r="19" spans="1:6">
      <c r="A19" s="340"/>
      <c r="B19" s="60" t="s">
        <v>66</v>
      </c>
      <c r="C19" s="61" t="s">
        <v>406</v>
      </c>
      <c r="D19" s="267">
        <v>-953</v>
      </c>
      <c r="E19" s="347">
        <v>-730</v>
      </c>
      <c r="F19" s="59"/>
    </row>
    <row r="20" spans="1:6">
      <c r="A20" s="340"/>
      <c r="B20" s="60" t="s">
        <v>73</v>
      </c>
      <c r="C20" s="62" t="s">
        <v>407</v>
      </c>
      <c r="D20" s="267">
        <f>+p!G47-p!J47</f>
        <v>3811</v>
      </c>
      <c r="E20" s="347">
        <v>2921</v>
      </c>
      <c r="F20" s="59"/>
    </row>
    <row r="21" spans="1:6" ht="13.5" customHeight="1">
      <c r="A21" s="340"/>
      <c r="B21" s="44" t="s">
        <v>82</v>
      </c>
      <c r="C21" s="67" t="s">
        <v>408</v>
      </c>
      <c r="D21" s="267">
        <v>0</v>
      </c>
      <c r="E21" s="347">
        <v>0</v>
      </c>
      <c r="F21" s="59"/>
    </row>
    <row r="22" spans="1:6">
      <c r="A22" s="340"/>
      <c r="B22" s="68" t="s">
        <v>84</v>
      </c>
      <c r="C22" s="395" t="s">
        <v>409</v>
      </c>
      <c r="D22" s="396">
        <v>0</v>
      </c>
      <c r="E22" s="348">
        <v>0</v>
      </c>
      <c r="F22" s="69"/>
    </row>
    <row r="23" spans="1:6" ht="12.75" customHeight="1">
      <c r="A23" s="340"/>
      <c r="B23" s="70" t="s">
        <v>86</v>
      </c>
      <c r="C23" s="71" t="s">
        <v>410</v>
      </c>
      <c r="D23" s="268">
        <v>0</v>
      </c>
      <c r="E23" s="348">
        <v>0</v>
      </c>
      <c r="F23" s="69"/>
    </row>
    <row r="24" spans="1:6">
      <c r="A24" s="340"/>
      <c r="B24" s="72" t="s">
        <v>88</v>
      </c>
      <c r="C24" s="71" t="s">
        <v>411</v>
      </c>
      <c r="D24" s="268">
        <v>0</v>
      </c>
      <c r="E24" s="348">
        <v>0</v>
      </c>
      <c r="F24" s="69"/>
    </row>
    <row r="25" spans="1:6">
      <c r="A25" s="340"/>
      <c r="B25" s="68" t="s">
        <v>90</v>
      </c>
      <c r="C25" s="73" t="s">
        <v>47</v>
      </c>
      <c r="D25" s="268">
        <v>0</v>
      </c>
      <c r="E25" s="348">
        <v>0</v>
      </c>
      <c r="F25" s="69"/>
    </row>
    <row r="26" spans="1:6">
      <c r="A26" s="338"/>
      <c r="B26" s="44"/>
      <c r="C26" s="67"/>
      <c r="D26" s="269"/>
      <c r="E26" s="349"/>
      <c r="F26" s="69"/>
    </row>
    <row r="27" spans="1:6">
      <c r="A27" s="338"/>
      <c r="B27" s="60" t="s">
        <v>92</v>
      </c>
      <c r="C27" s="61" t="s">
        <v>412</v>
      </c>
      <c r="D27" s="267">
        <f>+D21+D20</f>
        <v>3811</v>
      </c>
      <c r="E27" s="347">
        <v>2921</v>
      </c>
      <c r="F27" s="69"/>
    </row>
    <row r="28" spans="1:6">
      <c r="A28" s="350"/>
      <c r="B28" s="351"/>
      <c r="C28" s="352"/>
      <c r="D28" s="353"/>
      <c r="E28" s="354"/>
      <c r="F28" s="69"/>
    </row>
    <row r="29" spans="1:6">
      <c r="C29" s="74"/>
      <c r="E29" s="69"/>
      <c r="F29" s="69"/>
    </row>
  </sheetData>
  <mergeCells count="2">
    <mergeCell ref="C13:C14"/>
    <mergeCell ref="C15:C16"/>
  </mergeCells>
  <phoneticPr fontId="21" type="noConversion"/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&amp;C&amp;8Ekteki dipnotlar bu finansal tabloların tamamlayıcısıdır.
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105"/>
  <sheetViews>
    <sheetView showGridLines="0" view="pageBreakPreview" zoomScale="55" zoomScaleSheetLayoutView="55" workbookViewId="0">
      <pane xSplit="4" ySplit="6" topLeftCell="E45" activePane="bottomRight" state="frozen"/>
      <selection activeCell="C18" sqref="C18"/>
      <selection pane="topRight" activeCell="C18" sqref="C18"/>
      <selection pane="bottomLeft" activeCell="C18" sqref="C18"/>
      <selection pane="bottomRight" activeCell="J53" sqref="J53"/>
    </sheetView>
  </sheetViews>
  <sheetFormatPr defaultRowHeight="20.100000000000001" customHeight="1"/>
  <cols>
    <col min="1" max="1" width="7.140625" style="109" customWidth="1"/>
    <col min="2" max="2" width="7.85546875" style="161" customWidth="1"/>
    <col min="3" max="3" width="71.85546875" style="109" customWidth="1"/>
    <col min="4" max="4" width="9" style="109" customWidth="1"/>
    <col min="5" max="5" width="14.7109375" style="109" customWidth="1"/>
    <col min="6" max="6" width="14.42578125" style="109" customWidth="1"/>
    <col min="7" max="7" width="14.7109375" style="109" customWidth="1"/>
    <col min="8" max="8" width="14.42578125" style="109" customWidth="1"/>
    <col min="9" max="9" width="14.7109375" style="109" customWidth="1"/>
    <col min="10" max="10" width="12.28515625" style="109" customWidth="1"/>
    <col min="11" max="11" width="13.140625" style="109" customWidth="1"/>
    <col min="12" max="12" width="13" style="109" customWidth="1"/>
    <col min="13" max="13" width="14.7109375" style="160" customWidth="1"/>
    <col min="14" max="14" width="17.28515625" style="109" customWidth="1"/>
    <col min="15" max="15" width="13" style="109" customWidth="1"/>
    <col min="16" max="16" width="14.5703125" style="109" customWidth="1"/>
    <col min="17" max="17" width="16.5703125" style="109" customWidth="1"/>
    <col min="18" max="18" width="13.5703125" style="109" customWidth="1"/>
    <col min="19" max="19" width="15.28515625" style="109" customWidth="1"/>
    <col min="20" max="20" width="16" style="109" customWidth="1"/>
    <col min="21" max="21" width="12.42578125" style="109" customWidth="1"/>
    <col min="22" max="22" width="19.85546875" style="109" bestFit="1" customWidth="1"/>
    <col min="23" max="23" width="14.140625" style="109" bestFit="1" customWidth="1"/>
    <col min="24" max="16384" width="9.140625" style="109"/>
  </cols>
  <sheetData>
    <row r="1" spans="1:22" ht="20.100000000000001" customHeight="1">
      <c r="A1" s="538" t="s">
        <v>517</v>
      </c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39"/>
      <c r="S1" s="539"/>
      <c r="T1" s="539"/>
      <c r="U1" s="539"/>
      <c r="V1" s="540"/>
    </row>
    <row r="2" spans="1:22" ht="15" customHeight="1">
      <c r="A2" s="496" t="s">
        <v>0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  <c r="V2" s="498"/>
    </row>
    <row r="3" spans="1:22" ht="6.75" customHeight="1">
      <c r="A3" s="355"/>
      <c r="B3" s="110"/>
      <c r="C3" s="86"/>
      <c r="D3" s="86"/>
      <c r="E3" s="83"/>
      <c r="F3" s="83"/>
      <c r="G3" s="83"/>
      <c r="H3" s="83"/>
      <c r="I3" s="83"/>
      <c r="J3" s="83"/>
      <c r="K3" s="83"/>
      <c r="L3" s="83"/>
      <c r="M3" s="111"/>
      <c r="N3" s="83"/>
      <c r="O3" s="111"/>
      <c r="P3" s="111"/>
      <c r="Q3" s="111"/>
      <c r="R3" s="111"/>
      <c r="S3" s="111"/>
      <c r="T3" s="111"/>
      <c r="U3" s="111"/>
      <c r="V3" s="356"/>
    </row>
    <row r="4" spans="1:22" ht="8.25" customHeight="1">
      <c r="A4" s="278"/>
      <c r="B4" s="112"/>
      <c r="C4" s="541" t="s">
        <v>413</v>
      </c>
      <c r="D4" s="113"/>
      <c r="E4" s="548" t="s">
        <v>531</v>
      </c>
      <c r="F4" s="548" t="s">
        <v>532</v>
      </c>
      <c r="G4" s="548" t="s">
        <v>172</v>
      </c>
      <c r="H4" s="548" t="s">
        <v>174</v>
      </c>
      <c r="I4" s="548" t="s">
        <v>533</v>
      </c>
      <c r="J4" s="548" t="s">
        <v>194</v>
      </c>
      <c r="K4" s="548" t="s">
        <v>534</v>
      </c>
      <c r="L4" s="548" t="s">
        <v>535</v>
      </c>
      <c r="M4" s="548" t="s">
        <v>536</v>
      </c>
      <c r="N4" s="548" t="s">
        <v>537</v>
      </c>
      <c r="O4" s="548" t="s">
        <v>571</v>
      </c>
      <c r="P4" s="107"/>
      <c r="Q4" s="107"/>
      <c r="R4" s="107"/>
      <c r="S4" s="107"/>
      <c r="T4" s="114"/>
      <c r="U4" s="107"/>
      <c r="V4" s="357"/>
    </row>
    <row r="5" spans="1:22" ht="25.5" customHeight="1">
      <c r="A5" s="278"/>
      <c r="B5" s="115"/>
      <c r="C5" s="542"/>
      <c r="D5" s="116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544" t="s">
        <v>526</v>
      </c>
      <c r="Q5" s="544" t="s">
        <v>527</v>
      </c>
      <c r="R5" s="544" t="s">
        <v>528</v>
      </c>
      <c r="S5" s="549" t="s">
        <v>529</v>
      </c>
      <c r="T5" s="544" t="s">
        <v>570</v>
      </c>
      <c r="U5" s="544" t="s">
        <v>202</v>
      </c>
      <c r="V5" s="546" t="s">
        <v>530</v>
      </c>
    </row>
    <row r="6" spans="1:22" ht="56.25" customHeight="1">
      <c r="A6" s="355"/>
      <c r="B6" s="117"/>
      <c r="C6" s="543"/>
      <c r="D6" s="116" t="s">
        <v>4</v>
      </c>
      <c r="E6" s="545"/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545"/>
      <c r="Q6" s="545"/>
      <c r="R6" s="545"/>
      <c r="S6" s="550"/>
      <c r="T6" s="545"/>
      <c r="U6" s="545"/>
      <c r="V6" s="547"/>
    </row>
    <row r="7" spans="1:22" ht="6" customHeight="1">
      <c r="A7" s="278"/>
      <c r="B7" s="115"/>
      <c r="C7" s="118"/>
      <c r="D7" s="119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1"/>
      <c r="T7" s="120"/>
      <c r="U7" s="120"/>
      <c r="V7" s="358"/>
    </row>
    <row r="8" spans="1:22" ht="15.75" customHeight="1">
      <c r="A8" s="278"/>
      <c r="B8" s="115"/>
      <c r="C8" s="122" t="s">
        <v>2</v>
      </c>
      <c r="D8" s="123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359"/>
    </row>
    <row r="9" spans="1:22" ht="15.75" customHeight="1">
      <c r="A9" s="278"/>
      <c r="B9" s="115"/>
      <c r="C9" s="122" t="str">
        <f>+ogg!E7</f>
        <v>Bağımsız Denetimden Geçmiş</v>
      </c>
      <c r="D9" s="123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359"/>
    </row>
    <row r="10" spans="1:22" ht="15.75" customHeight="1">
      <c r="A10" s="278"/>
      <c r="B10" s="115"/>
      <c r="C10" s="122" t="s">
        <v>584</v>
      </c>
      <c r="D10" s="124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359"/>
    </row>
    <row r="11" spans="1:22" s="200" customFormat="1" ht="15.75" customHeight="1">
      <c r="A11" s="288"/>
      <c r="B11" s="125" t="s">
        <v>8</v>
      </c>
      <c r="C11" s="126" t="s">
        <v>524</v>
      </c>
      <c r="D11" s="124"/>
      <c r="E11" s="127">
        <v>900000</v>
      </c>
      <c r="F11" s="127">
        <v>0</v>
      </c>
      <c r="G11" s="127">
        <v>3307</v>
      </c>
      <c r="H11" s="127">
        <v>0</v>
      </c>
      <c r="I11" s="127">
        <v>25561</v>
      </c>
      <c r="J11" s="127">
        <v>0</v>
      </c>
      <c r="K11" s="127">
        <v>224020</v>
      </c>
      <c r="L11" s="127">
        <v>0</v>
      </c>
      <c r="M11" s="127">
        <v>0</v>
      </c>
      <c r="N11" s="127">
        <v>246529</v>
      </c>
      <c r="O11" s="127">
        <v>0</v>
      </c>
      <c r="P11" s="127">
        <v>4275</v>
      </c>
      <c r="Q11" s="127">
        <v>0</v>
      </c>
      <c r="R11" s="127">
        <v>0</v>
      </c>
      <c r="S11" s="127">
        <v>0</v>
      </c>
      <c r="T11" s="127">
        <v>1403692</v>
      </c>
      <c r="U11" s="127">
        <v>0</v>
      </c>
      <c r="V11" s="286">
        <v>1403692</v>
      </c>
    </row>
    <row r="12" spans="1:22" s="200" customFormat="1" ht="15.75" customHeight="1">
      <c r="A12" s="288"/>
      <c r="B12" s="128" t="s">
        <v>11</v>
      </c>
      <c r="C12" s="129" t="s">
        <v>501</v>
      </c>
      <c r="D12" s="414"/>
      <c r="E12" s="127">
        <v>0</v>
      </c>
      <c r="F12" s="127">
        <v>0</v>
      </c>
      <c r="G12" s="127">
        <v>0</v>
      </c>
      <c r="H12" s="127">
        <v>0</v>
      </c>
      <c r="I12" s="127">
        <v>0</v>
      </c>
      <c r="J12" s="127">
        <v>0</v>
      </c>
      <c r="K12" s="127">
        <v>0</v>
      </c>
      <c r="L12" s="127">
        <v>0</v>
      </c>
      <c r="M12" s="127">
        <v>0</v>
      </c>
      <c r="N12" s="127">
        <v>0</v>
      </c>
      <c r="O12" s="127">
        <v>0</v>
      </c>
      <c r="P12" s="127">
        <v>0</v>
      </c>
      <c r="Q12" s="127">
        <v>0</v>
      </c>
      <c r="R12" s="127">
        <v>0</v>
      </c>
      <c r="S12" s="127">
        <v>0</v>
      </c>
      <c r="T12" s="127">
        <v>0</v>
      </c>
      <c r="U12" s="127">
        <v>0</v>
      </c>
      <c r="V12" s="360">
        <v>0</v>
      </c>
    </row>
    <row r="13" spans="1:22" ht="15.75" customHeight="1">
      <c r="A13" s="278"/>
      <c r="B13" s="131" t="s">
        <v>14</v>
      </c>
      <c r="C13" s="132" t="s">
        <v>568</v>
      </c>
      <c r="D13" s="130"/>
      <c r="E13" s="265">
        <v>0</v>
      </c>
      <c r="F13" s="265">
        <v>0</v>
      </c>
      <c r="G13" s="265">
        <v>0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265">
        <v>0</v>
      </c>
      <c r="P13" s="265">
        <v>0</v>
      </c>
      <c r="Q13" s="265">
        <v>0</v>
      </c>
      <c r="R13" s="265">
        <v>0</v>
      </c>
      <c r="S13" s="265">
        <v>0</v>
      </c>
      <c r="T13" s="265">
        <v>0</v>
      </c>
      <c r="U13" s="265">
        <v>0</v>
      </c>
      <c r="V13" s="361">
        <v>0</v>
      </c>
    </row>
    <row r="14" spans="1:22" ht="15.75" customHeight="1">
      <c r="A14" s="278"/>
      <c r="B14" s="131" t="s">
        <v>267</v>
      </c>
      <c r="C14" s="132" t="s">
        <v>502</v>
      </c>
      <c r="D14" s="130"/>
      <c r="E14" s="265">
        <v>0</v>
      </c>
      <c r="F14" s="265">
        <v>0</v>
      </c>
      <c r="G14" s="265">
        <v>0</v>
      </c>
      <c r="H14" s="265">
        <v>0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265">
        <v>0</v>
      </c>
      <c r="P14" s="265">
        <v>0</v>
      </c>
      <c r="Q14" s="265">
        <v>0</v>
      </c>
      <c r="R14" s="265">
        <v>0</v>
      </c>
      <c r="S14" s="265">
        <v>0</v>
      </c>
      <c r="T14" s="265">
        <v>0</v>
      </c>
      <c r="U14" s="265">
        <v>0</v>
      </c>
      <c r="V14" s="361">
        <v>0</v>
      </c>
    </row>
    <row r="15" spans="1:22" s="200" customFormat="1" ht="15.75" customHeight="1">
      <c r="A15" s="288"/>
      <c r="B15" s="128" t="s">
        <v>28</v>
      </c>
      <c r="C15" s="129" t="s">
        <v>503</v>
      </c>
      <c r="D15" s="414"/>
      <c r="E15" s="127">
        <v>900000</v>
      </c>
      <c r="F15" s="127">
        <v>0</v>
      </c>
      <c r="G15" s="127">
        <v>3307</v>
      </c>
      <c r="H15" s="127">
        <v>0</v>
      </c>
      <c r="I15" s="127">
        <v>25561</v>
      </c>
      <c r="J15" s="127">
        <v>0</v>
      </c>
      <c r="K15" s="127">
        <v>224020</v>
      </c>
      <c r="L15" s="127">
        <v>0</v>
      </c>
      <c r="M15" s="127">
        <v>0</v>
      </c>
      <c r="N15" s="127">
        <v>246529</v>
      </c>
      <c r="O15" s="127">
        <v>0</v>
      </c>
      <c r="P15" s="127">
        <v>4275</v>
      </c>
      <c r="Q15" s="127">
        <v>0</v>
      </c>
      <c r="R15" s="127">
        <v>0</v>
      </c>
      <c r="S15" s="127">
        <v>0</v>
      </c>
      <c r="T15" s="127">
        <v>1403692</v>
      </c>
      <c r="U15" s="127">
        <v>0</v>
      </c>
      <c r="V15" s="286">
        <v>1403692</v>
      </c>
    </row>
    <row r="16" spans="1:22" ht="15.75" customHeight="1">
      <c r="A16" s="278"/>
      <c r="B16" s="112"/>
      <c r="C16" s="132" t="s">
        <v>414</v>
      </c>
      <c r="D16" s="130"/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362">
        <v>0</v>
      </c>
    </row>
    <row r="17" spans="1:22" s="200" customFormat="1" ht="15.75" customHeight="1">
      <c r="A17" s="288"/>
      <c r="B17" s="125" t="s">
        <v>31</v>
      </c>
      <c r="C17" s="129" t="s">
        <v>415</v>
      </c>
      <c r="D17" s="414"/>
      <c r="E17" s="134">
        <v>0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7">
        <v>0</v>
      </c>
      <c r="L17" s="127">
        <v>0</v>
      </c>
      <c r="M17" s="127">
        <v>0</v>
      </c>
      <c r="N17" s="127">
        <v>0</v>
      </c>
      <c r="O17" s="127">
        <v>0</v>
      </c>
      <c r="P17" s="127">
        <v>0</v>
      </c>
      <c r="Q17" s="127">
        <v>0</v>
      </c>
      <c r="R17" s="127">
        <v>0</v>
      </c>
      <c r="S17" s="127">
        <v>0</v>
      </c>
      <c r="T17" s="127">
        <v>0</v>
      </c>
      <c r="U17" s="127">
        <v>0</v>
      </c>
      <c r="V17" s="360">
        <v>0</v>
      </c>
    </row>
    <row r="18" spans="1:22" s="200" customFormat="1" ht="15.75" customHeight="1">
      <c r="A18" s="288"/>
      <c r="B18" s="128" t="s">
        <v>33</v>
      </c>
      <c r="C18" s="135" t="s">
        <v>176</v>
      </c>
      <c r="D18" s="124"/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4">
        <v>0</v>
      </c>
      <c r="O18" s="134">
        <v>2921</v>
      </c>
      <c r="P18" s="134">
        <v>0</v>
      </c>
      <c r="Q18" s="127">
        <v>0</v>
      </c>
      <c r="R18" s="127">
        <v>0</v>
      </c>
      <c r="S18" s="127">
        <v>0</v>
      </c>
      <c r="T18" s="127">
        <v>2921</v>
      </c>
      <c r="U18" s="134">
        <v>0</v>
      </c>
      <c r="V18" s="360">
        <v>2921</v>
      </c>
    </row>
    <row r="19" spans="1:22" s="200" customFormat="1" ht="15.75" customHeight="1">
      <c r="A19" s="288"/>
      <c r="B19" s="128" t="s">
        <v>40</v>
      </c>
      <c r="C19" s="94" t="s">
        <v>186</v>
      </c>
      <c r="D19" s="124"/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4">
        <v>0</v>
      </c>
      <c r="O19" s="134">
        <v>0</v>
      </c>
      <c r="P19" s="134">
        <v>0</v>
      </c>
      <c r="Q19" s="127">
        <v>0</v>
      </c>
      <c r="R19" s="127">
        <v>0</v>
      </c>
      <c r="S19" s="127">
        <v>0</v>
      </c>
      <c r="T19" s="127">
        <v>0</v>
      </c>
      <c r="U19" s="134">
        <v>0</v>
      </c>
      <c r="V19" s="360">
        <v>0</v>
      </c>
    </row>
    <row r="20" spans="1:22" ht="15.75" customHeight="1">
      <c r="A20" s="278"/>
      <c r="B20" s="137" t="s">
        <v>42</v>
      </c>
      <c r="C20" s="138" t="s">
        <v>416</v>
      </c>
      <c r="D20" s="136"/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39">
        <v>0</v>
      </c>
      <c r="L20" s="139">
        <v>0</v>
      </c>
      <c r="M20" s="139">
        <v>0</v>
      </c>
      <c r="N20" s="139">
        <v>0</v>
      </c>
      <c r="O20" s="139">
        <v>0</v>
      </c>
      <c r="P20" s="139">
        <v>0</v>
      </c>
      <c r="Q20" s="133">
        <v>0</v>
      </c>
      <c r="R20" s="133">
        <v>0</v>
      </c>
      <c r="S20" s="133">
        <v>0</v>
      </c>
      <c r="T20" s="133">
        <v>0</v>
      </c>
      <c r="U20" s="139">
        <v>0</v>
      </c>
      <c r="V20" s="362">
        <v>0</v>
      </c>
    </row>
    <row r="21" spans="1:22" ht="15.75" customHeight="1">
      <c r="A21" s="278"/>
      <c r="B21" s="137" t="s">
        <v>48</v>
      </c>
      <c r="C21" s="138" t="s">
        <v>500</v>
      </c>
      <c r="D21" s="136"/>
      <c r="E21" s="139">
        <v>0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39">
        <v>0</v>
      </c>
      <c r="O21" s="139">
        <v>0</v>
      </c>
      <c r="P21" s="139">
        <v>0</v>
      </c>
      <c r="Q21" s="133">
        <v>0</v>
      </c>
      <c r="R21" s="133">
        <v>0</v>
      </c>
      <c r="S21" s="133">
        <v>0</v>
      </c>
      <c r="T21" s="133">
        <v>0</v>
      </c>
      <c r="U21" s="139">
        <v>0</v>
      </c>
      <c r="V21" s="362">
        <v>0</v>
      </c>
    </row>
    <row r="22" spans="1:22" s="200" customFormat="1" ht="15.75" customHeight="1">
      <c r="A22" s="288"/>
      <c r="B22" s="128" t="s">
        <v>52</v>
      </c>
      <c r="C22" s="135" t="s">
        <v>178</v>
      </c>
      <c r="D22" s="124"/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4">
        <v>0</v>
      </c>
      <c r="O22" s="134">
        <v>0</v>
      </c>
      <c r="P22" s="134">
        <v>0</v>
      </c>
      <c r="Q22" s="127">
        <v>0</v>
      </c>
      <c r="R22" s="127">
        <v>0</v>
      </c>
      <c r="S22" s="127">
        <v>0</v>
      </c>
      <c r="T22" s="127">
        <v>0</v>
      </c>
      <c r="U22" s="134">
        <v>0</v>
      </c>
      <c r="V22" s="360">
        <v>0</v>
      </c>
    </row>
    <row r="23" spans="1:22" s="200" customFormat="1" ht="15.75" customHeight="1">
      <c r="A23" s="288"/>
      <c r="B23" s="128" t="s">
        <v>55</v>
      </c>
      <c r="C23" s="135" t="s">
        <v>180</v>
      </c>
      <c r="D23" s="124"/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4">
        <v>0</v>
      </c>
      <c r="O23" s="134">
        <v>0</v>
      </c>
      <c r="P23" s="134">
        <v>0</v>
      </c>
      <c r="Q23" s="127">
        <v>0</v>
      </c>
      <c r="R23" s="127">
        <v>0</v>
      </c>
      <c r="S23" s="127">
        <v>0</v>
      </c>
      <c r="T23" s="127">
        <v>0</v>
      </c>
      <c r="U23" s="134">
        <v>0</v>
      </c>
      <c r="V23" s="360">
        <v>0</v>
      </c>
    </row>
    <row r="24" spans="1:22" s="200" customFormat="1" ht="15.75" customHeight="1">
      <c r="A24" s="288"/>
      <c r="B24" s="140" t="s">
        <v>66</v>
      </c>
      <c r="C24" s="141" t="s">
        <v>417</v>
      </c>
      <c r="D24" s="124"/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4">
        <v>0</v>
      </c>
      <c r="O24" s="134">
        <v>0</v>
      </c>
      <c r="P24" s="134">
        <v>0</v>
      </c>
      <c r="Q24" s="127">
        <v>0</v>
      </c>
      <c r="R24" s="127">
        <v>0</v>
      </c>
      <c r="S24" s="127">
        <v>0</v>
      </c>
      <c r="T24" s="127">
        <v>0</v>
      </c>
      <c r="U24" s="134">
        <v>0</v>
      </c>
      <c r="V24" s="360">
        <v>0</v>
      </c>
    </row>
    <row r="25" spans="1:22" s="200" customFormat="1" ht="15.75">
      <c r="A25" s="288"/>
      <c r="B25" s="140" t="s">
        <v>73</v>
      </c>
      <c r="C25" s="135" t="s">
        <v>418</v>
      </c>
      <c r="D25" s="124"/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4">
        <v>0</v>
      </c>
      <c r="O25" s="134">
        <v>0</v>
      </c>
      <c r="P25" s="134">
        <v>0</v>
      </c>
      <c r="Q25" s="127">
        <v>0</v>
      </c>
      <c r="R25" s="127">
        <v>0</v>
      </c>
      <c r="S25" s="127">
        <v>0</v>
      </c>
      <c r="T25" s="127">
        <v>0</v>
      </c>
      <c r="U25" s="134">
        <v>0</v>
      </c>
      <c r="V25" s="360">
        <v>0</v>
      </c>
    </row>
    <row r="26" spans="1:22" s="200" customFormat="1" ht="15.75">
      <c r="A26" s="288"/>
      <c r="B26" s="140" t="s">
        <v>82</v>
      </c>
      <c r="C26" s="135" t="s">
        <v>419</v>
      </c>
      <c r="D26" s="124"/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7">
        <v>0</v>
      </c>
      <c r="V26" s="360">
        <v>0</v>
      </c>
    </row>
    <row r="27" spans="1:22" s="200" customFormat="1" ht="15.75">
      <c r="A27" s="288"/>
      <c r="B27" s="140" t="s">
        <v>92</v>
      </c>
      <c r="C27" s="135" t="s">
        <v>420</v>
      </c>
      <c r="D27" s="124"/>
      <c r="E27" s="127">
        <v>0</v>
      </c>
      <c r="F27" s="127">
        <v>0</v>
      </c>
      <c r="G27" s="127">
        <v>0</v>
      </c>
      <c r="H27" s="127">
        <v>0</v>
      </c>
      <c r="I27" s="127">
        <v>0</v>
      </c>
      <c r="J27" s="127">
        <v>0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7">
        <v>0</v>
      </c>
      <c r="U27" s="127">
        <v>0</v>
      </c>
      <c r="V27" s="360">
        <v>0</v>
      </c>
    </row>
    <row r="28" spans="1:22" s="200" customFormat="1" ht="15.75">
      <c r="A28" s="288"/>
      <c r="B28" s="140" t="s">
        <v>100</v>
      </c>
      <c r="C28" s="135" t="s">
        <v>421</v>
      </c>
      <c r="D28" s="124"/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  <c r="V28" s="360">
        <v>0</v>
      </c>
    </row>
    <row r="29" spans="1:22" s="200" customFormat="1" ht="15.75">
      <c r="A29" s="288"/>
      <c r="B29" s="140" t="s">
        <v>103</v>
      </c>
      <c r="C29" s="135" t="s">
        <v>422</v>
      </c>
      <c r="D29" s="124"/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  <c r="V29" s="360">
        <v>0</v>
      </c>
    </row>
    <row r="30" spans="1:22" ht="15.75">
      <c r="A30" s="278"/>
      <c r="B30" s="142" t="s">
        <v>106</v>
      </c>
      <c r="C30" s="138" t="s">
        <v>423</v>
      </c>
      <c r="D30" s="136"/>
      <c r="E30" s="139">
        <v>0</v>
      </c>
      <c r="F30" s="133">
        <v>0</v>
      </c>
      <c r="G30" s="133">
        <v>0</v>
      </c>
      <c r="H30" s="133">
        <v>0</v>
      </c>
      <c r="I30" s="133">
        <v>0</v>
      </c>
      <c r="J30" s="133">
        <v>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3">
        <v>0</v>
      </c>
      <c r="S30" s="133">
        <v>0</v>
      </c>
      <c r="T30" s="133">
        <v>0</v>
      </c>
      <c r="U30" s="133">
        <v>0</v>
      </c>
      <c r="V30" s="362">
        <v>0</v>
      </c>
    </row>
    <row r="31" spans="1:22" ht="15.75">
      <c r="A31" s="278"/>
      <c r="B31" s="142" t="s">
        <v>108</v>
      </c>
      <c r="C31" s="138" t="s">
        <v>424</v>
      </c>
      <c r="D31" s="136"/>
      <c r="E31" s="139">
        <v>0</v>
      </c>
      <c r="F31" s="133">
        <v>0</v>
      </c>
      <c r="G31" s="139">
        <v>0</v>
      </c>
      <c r="H31" s="133">
        <v>0</v>
      </c>
      <c r="I31" s="133">
        <v>0</v>
      </c>
      <c r="J31" s="133">
        <v>0</v>
      </c>
      <c r="K31" s="133">
        <v>0</v>
      </c>
      <c r="L31" s="133">
        <v>0</v>
      </c>
      <c r="M31" s="133">
        <v>0</v>
      </c>
      <c r="N31" s="133">
        <v>0</v>
      </c>
      <c r="O31" s="133">
        <v>0</v>
      </c>
      <c r="P31" s="133">
        <v>0</v>
      </c>
      <c r="Q31" s="133">
        <v>0</v>
      </c>
      <c r="R31" s="133">
        <v>0</v>
      </c>
      <c r="S31" s="133">
        <v>0</v>
      </c>
      <c r="T31" s="133">
        <v>0</v>
      </c>
      <c r="U31" s="133">
        <v>0</v>
      </c>
      <c r="V31" s="362">
        <v>0</v>
      </c>
    </row>
    <row r="32" spans="1:22" s="200" customFormat="1" ht="15.75">
      <c r="A32" s="288"/>
      <c r="B32" s="128" t="s">
        <v>364</v>
      </c>
      <c r="C32" s="94" t="s">
        <v>425</v>
      </c>
      <c r="D32" s="124"/>
      <c r="E32" s="127">
        <v>0</v>
      </c>
      <c r="F32" s="127">
        <v>0</v>
      </c>
      <c r="G32" s="127">
        <v>0</v>
      </c>
      <c r="H32" s="127">
        <v>0</v>
      </c>
      <c r="I32" s="127"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7">
        <v>0</v>
      </c>
      <c r="U32" s="127">
        <v>0</v>
      </c>
      <c r="V32" s="360">
        <v>0</v>
      </c>
    </row>
    <row r="33" spans="1:23" s="200" customFormat="1" ht="15.75">
      <c r="A33" s="288"/>
      <c r="B33" s="128" t="s">
        <v>112</v>
      </c>
      <c r="C33" s="94" t="s">
        <v>174</v>
      </c>
      <c r="D33" s="124"/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  <c r="V33" s="360">
        <v>0</v>
      </c>
    </row>
    <row r="34" spans="1:23" s="200" customFormat="1" ht="15.75">
      <c r="A34" s="288"/>
      <c r="B34" s="128" t="s">
        <v>119</v>
      </c>
      <c r="C34" s="135" t="s">
        <v>426</v>
      </c>
      <c r="D34" s="124"/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7">
        <v>0</v>
      </c>
      <c r="U34" s="127">
        <v>0</v>
      </c>
      <c r="V34" s="360">
        <v>0</v>
      </c>
    </row>
    <row r="35" spans="1:23" s="200" customFormat="1" ht="15.75">
      <c r="A35" s="288"/>
      <c r="B35" s="140" t="s">
        <v>126</v>
      </c>
      <c r="C35" s="135" t="s">
        <v>47</v>
      </c>
      <c r="D35" s="124"/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7">
        <v>0</v>
      </c>
      <c r="O35" s="127">
        <v>0</v>
      </c>
      <c r="P35" s="127">
        <v>0</v>
      </c>
      <c r="Q35" s="127">
        <v>0</v>
      </c>
      <c r="R35" s="127">
        <v>0</v>
      </c>
      <c r="S35" s="127">
        <v>0</v>
      </c>
      <c r="T35" s="127">
        <v>0</v>
      </c>
      <c r="U35" s="127">
        <v>0</v>
      </c>
      <c r="V35" s="360">
        <v>0</v>
      </c>
    </row>
    <row r="36" spans="1:23" s="200" customFormat="1" ht="15.75" customHeight="1">
      <c r="A36" s="288"/>
      <c r="B36" s="125" t="s">
        <v>377</v>
      </c>
      <c r="C36" s="129" t="s">
        <v>561</v>
      </c>
      <c r="D36" s="124"/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301281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301281</v>
      </c>
      <c r="U36" s="127">
        <v>0</v>
      </c>
      <c r="V36" s="360">
        <v>301281</v>
      </c>
    </row>
    <row r="37" spans="1:23" s="200" customFormat="1" ht="15.75" customHeight="1">
      <c r="A37" s="288"/>
      <c r="B37" s="125" t="s">
        <v>385</v>
      </c>
      <c r="C37" s="129" t="s">
        <v>562</v>
      </c>
      <c r="D37" s="124"/>
      <c r="E37" s="134">
        <v>0</v>
      </c>
      <c r="F37" s="134">
        <v>0</v>
      </c>
      <c r="G37" s="134">
        <v>0</v>
      </c>
      <c r="H37" s="134">
        <v>0</v>
      </c>
      <c r="I37" s="134">
        <v>12325</v>
      </c>
      <c r="J37" s="134">
        <v>0</v>
      </c>
      <c r="K37" s="134">
        <v>234204</v>
      </c>
      <c r="L37" s="134">
        <v>0</v>
      </c>
      <c r="M37" s="134">
        <v>0</v>
      </c>
      <c r="N37" s="134">
        <v>-246529</v>
      </c>
      <c r="O37" s="134">
        <v>0</v>
      </c>
      <c r="P37" s="134">
        <v>0</v>
      </c>
      <c r="Q37" s="127">
        <v>0</v>
      </c>
      <c r="R37" s="127">
        <v>0</v>
      </c>
      <c r="S37" s="127">
        <v>0</v>
      </c>
      <c r="T37" s="127">
        <v>0</v>
      </c>
      <c r="U37" s="134">
        <v>0</v>
      </c>
      <c r="V37" s="363">
        <v>0</v>
      </c>
    </row>
    <row r="38" spans="1:23" ht="15.75" customHeight="1">
      <c r="A38" s="278"/>
      <c r="B38" s="137" t="s">
        <v>504</v>
      </c>
      <c r="C38" s="132" t="s">
        <v>427</v>
      </c>
      <c r="D38" s="136"/>
      <c r="E38" s="139">
        <v>0</v>
      </c>
      <c r="F38" s="139">
        <v>0</v>
      </c>
      <c r="G38" s="139">
        <v>0</v>
      </c>
      <c r="H38" s="139">
        <v>0</v>
      </c>
      <c r="I38" s="139">
        <v>0</v>
      </c>
      <c r="J38" s="139">
        <v>0</v>
      </c>
      <c r="K38" s="139">
        <v>0</v>
      </c>
      <c r="L38" s="139">
        <v>0</v>
      </c>
      <c r="M38" s="139">
        <v>0</v>
      </c>
      <c r="N38" s="139">
        <v>0</v>
      </c>
      <c r="O38" s="139">
        <v>0</v>
      </c>
      <c r="P38" s="139">
        <v>0</v>
      </c>
      <c r="Q38" s="133">
        <v>0</v>
      </c>
      <c r="R38" s="133">
        <v>0</v>
      </c>
      <c r="S38" s="133">
        <v>0</v>
      </c>
      <c r="T38" s="133">
        <v>0</v>
      </c>
      <c r="U38" s="139">
        <v>0</v>
      </c>
      <c r="V38" s="364">
        <v>0</v>
      </c>
    </row>
    <row r="39" spans="1:23" ht="15.75" customHeight="1">
      <c r="A39" s="278"/>
      <c r="B39" s="137" t="s">
        <v>505</v>
      </c>
      <c r="C39" s="132" t="s">
        <v>428</v>
      </c>
      <c r="D39" s="136"/>
      <c r="E39" s="139">
        <v>0</v>
      </c>
      <c r="F39" s="139">
        <v>0</v>
      </c>
      <c r="G39" s="139">
        <v>0</v>
      </c>
      <c r="H39" s="139">
        <v>0</v>
      </c>
      <c r="I39" s="139">
        <v>12325</v>
      </c>
      <c r="J39" s="139">
        <v>0</v>
      </c>
      <c r="K39" s="139">
        <v>234204</v>
      </c>
      <c r="L39" s="139">
        <v>0</v>
      </c>
      <c r="M39" s="139">
        <v>0</v>
      </c>
      <c r="N39" s="139">
        <v>-246529</v>
      </c>
      <c r="O39" s="139">
        <v>0</v>
      </c>
      <c r="P39" s="139">
        <v>0</v>
      </c>
      <c r="Q39" s="133">
        <v>0</v>
      </c>
      <c r="R39" s="133">
        <v>0</v>
      </c>
      <c r="S39" s="133">
        <v>0</v>
      </c>
      <c r="T39" s="133">
        <v>0</v>
      </c>
      <c r="U39" s="139">
        <v>0</v>
      </c>
      <c r="V39" s="364">
        <v>0</v>
      </c>
    </row>
    <row r="40" spans="1:23" ht="15.75" customHeight="1">
      <c r="A40" s="278"/>
      <c r="B40" s="137" t="s">
        <v>506</v>
      </c>
      <c r="C40" s="132" t="s">
        <v>89</v>
      </c>
      <c r="D40" s="136"/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39">
        <v>0</v>
      </c>
      <c r="N40" s="139">
        <v>0</v>
      </c>
      <c r="O40" s="139">
        <v>0</v>
      </c>
      <c r="P40" s="139">
        <v>0</v>
      </c>
      <c r="Q40" s="133">
        <v>0</v>
      </c>
      <c r="R40" s="133">
        <v>0</v>
      </c>
      <c r="S40" s="133">
        <v>0</v>
      </c>
      <c r="T40" s="133">
        <v>0</v>
      </c>
      <c r="U40" s="139">
        <v>0</v>
      </c>
      <c r="V40" s="364">
        <v>0</v>
      </c>
    </row>
    <row r="41" spans="1:23" ht="4.5" customHeight="1">
      <c r="A41" s="278"/>
      <c r="B41" s="125"/>
      <c r="C41" s="132"/>
      <c r="D41" s="136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362"/>
    </row>
    <row r="42" spans="1:23" s="200" customFormat="1" ht="15.75" customHeight="1">
      <c r="A42" s="288"/>
      <c r="B42" s="115"/>
      <c r="C42" s="143" t="s">
        <v>578</v>
      </c>
      <c r="D42" s="124"/>
      <c r="E42" s="127">
        <v>900000</v>
      </c>
      <c r="F42" s="127">
        <v>0</v>
      </c>
      <c r="G42" s="127">
        <v>3307</v>
      </c>
      <c r="H42" s="127">
        <v>0</v>
      </c>
      <c r="I42" s="127">
        <v>37886</v>
      </c>
      <c r="J42" s="127">
        <v>0</v>
      </c>
      <c r="K42" s="127">
        <v>458224</v>
      </c>
      <c r="L42" s="134">
        <v>0</v>
      </c>
      <c r="M42" s="127">
        <v>301281</v>
      </c>
      <c r="N42" s="127">
        <v>0</v>
      </c>
      <c r="O42" s="127">
        <v>2921</v>
      </c>
      <c r="P42" s="127">
        <v>4275</v>
      </c>
      <c r="Q42" s="127">
        <v>0</v>
      </c>
      <c r="R42" s="127">
        <v>0</v>
      </c>
      <c r="S42" s="127">
        <v>0</v>
      </c>
      <c r="T42" s="127">
        <v>1707894</v>
      </c>
      <c r="U42" s="127">
        <v>0</v>
      </c>
      <c r="V42" s="360">
        <v>1707894</v>
      </c>
      <c r="W42" s="201"/>
    </row>
    <row r="43" spans="1:23" ht="6" customHeight="1">
      <c r="A43" s="289"/>
      <c r="B43" s="145"/>
      <c r="C43" s="146"/>
      <c r="D43" s="147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365"/>
    </row>
    <row r="44" spans="1:23" ht="3.75" customHeight="1">
      <c r="A44" s="295"/>
      <c r="B44" s="149"/>
      <c r="C44" s="150"/>
      <c r="D44" s="151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366"/>
    </row>
    <row r="45" spans="1:23" ht="15.75" customHeight="1">
      <c r="A45" s="278"/>
      <c r="B45" s="115"/>
      <c r="C45" s="122" t="s">
        <v>324</v>
      </c>
      <c r="D45" s="12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362"/>
    </row>
    <row r="46" spans="1:23" ht="15.75" customHeight="1">
      <c r="A46" s="278"/>
      <c r="B46" s="115"/>
      <c r="C46" s="122" t="str">
        <f>+FORMSRK!E7</f>
        <v>Bağımsız Denetimden Geçmiş</v>
      </c>
      <c r="D46" s="12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362"/>
    </row>
    <row r="47" spans="1:23" ht="15.75" customHeight="1">
      <c r="A47" s="278"/>
      <c r="B47" s="115"/>
      <c r="C47" s="122" t="s">
        <v>585</v>
      </c>
      <c r="D47" s="124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362"/>
    </row>
    <row r="48" spans="1:23" ht="6" customHeight="1">
      <c r="A48" s="278"/>
      <c r="B48" s="115"/>
      <c r="C48" s="122"/>
      <c r="D48" s="124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362"/>
    </row>
    <row r="49" spans="1:23" ht="6" customHeight="1">
      <c r="A49" s="278"/>
      <c r="B49" s="115"/>
      <c r="C49" s="122"/>
      <c r="D49" s="136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362"/>
    </row>
    <row r="50" spans="1:23" s="200" customFormat="1" ht="15.75" customHeight="1">
      <c r="A50" s="288"/>
      <c r="B50" s="125" t="s">
        <v>8</v>
      </c>
      <c r="C50" s="126" t="s">
        <v>582</v>
      </c>
      <c r="D50" s="124"/>
      <c r="E50" s="127">
        <v>900000</v>
      </c>
      <c r="F50" s="127">
        <v>0</v>
      </c>
      <c r="G50" s="127">
        <v>3307</v>
      </c>
      <c r="H50" s="127">
        <v>0</v>
      </c>
      <c r="I50" s="127">
        <v>37886</v>
      </c>
      <c r="J50" s="127">
        <v>0</v>
      </c>
      <c r="K50" s="127">
        <v>458224</v>
      </c>
      <c r="L50" s="127">
        <v>0</v>
      </c>
      <c r="M50" s="127">
        <v>0</v>
      </c>
      <c r="N50" s="127">
        <v>301281</v>
      </c>
      <c r="O50" s="127">
        <v>2921</v>
      </c>
      <c r="P50" s="127">
        <v>4275</v>
      </c>
      <c r="Q50" s="127">
        <v>0</v>
      </c>
      <c r="R50" s="127">
        <v>0</v>
      </c>
      <c r="S50" s="127">
        <v>0</v>
      </c>
      <c r="T50" s="127">
        <v>1707894</v>
      </c>
      <c r="U50" s="127">
        <v>0</v>
      </c>
      <c r="V50" s="360">
        <v>1707894</v>
      </c>
      <c r="W50" s="201"/>
    </row>
    <row r="51" spans="1:23" ht="15.75" customHeight="1">
      <c r="A51" s="278"/>
      <c r="B51" s="112"/>
      <c r="C51" s="132" t="s">
        <v>414</v>
      </c>
      <c r="D51" s="136"/>
      <c r="E51" s="265">
        <v>0</v>
      </c>
      <c r="F51" s="265">
        <v>0</v>
      </c>
      <c r="G51" s="265">
        <v>0</v>
      </c>
      <c r="H51" s="265">
        <v>0</v>
      </c>
      <c r="I51" s="265">
        <v>0</v>
      </c>
      <c r="J51" s="265">
        <v>0</v>
      </c>
      <c r="K51" s="265">
        <v>0</v>
      </c>
      <c r="L51" s="265">
        <v>0</v>
      </c>
      <c r="M51" s="265">
        <v>0</v>
      </c>
      <c r="N51" s="265">
        <v>0</v>
      </c>
      <c r="O51" s="265">
        <v>0</v>
      </c>
      <c r="P51" s="265">
        <v>0</v>
      </c>
      <c r="Q51" s="265">
        <v>0</v>
      </c>
      <c r="R51" s="265">
        <v>0</v>
      </c>
      <c r="S51" s="265">
        <v>0</v>
      </c>
      <c r="T51" s="127">
        <v>0</v>
      </c>
      <c r="U51" s="265">
        <v>0</v>
      </c>
      <c r="V51" s="360">
        <v>0</v>
      </c>
    </row>
    <row r="52" spans="1:23" s="200" customFormat="1" ht="15.75" customHeight="1">
      <c r="A52" s="288"/>
      <c r="B52" s="125" t="s">
        <v>11</v>
      </c>
      <c r="C52" s="129" t="s">
        <v>415</v>
      </c>
      <c r="D52" s="124"/>
      <c r="E52" s="127">
        <v>0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360">
        <v>0</v>
      </c>
    </row>
    <row r="53" spans="1:23" s="200" customFormat="1" ht="15.75" customHeight="1">
      <c r="A53" s="288"/>
      <c r="B53" s="128" t="s">
        <v>28</v>
      </c>
      <c r="C53" s="135" t="s">
        <v>176</v>
      </c>
      <c r="D53" s="414"/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7">
        <v>0</v>
      </c>
      <c r="O53" s="127">
        <v>3811</v>
      </c>
      <c r="P53" s="127">
        <v>0</v>
      </c>
      <c r="Q53" s="127">
        <v>0</v>
      </c>
      <c r="R53" s="127">
        <v>0</v>
      </c>
      <c r="S53" s="127">
        <v>0</v>
      </c>
      <c r="T53" s="127">
        <v>3811</v>
      </c>
      <c r="U53" s="127">
        <v>0</v>
      </c>
      <c r="V53" s="360">
        <v>3811</v>
      </c>
      <c r="W53" s="201"/>
    </row>
    <row r="54" spans="1:23" s="200" customFormat="1" ht="15.75" customHeight="1">
      <c r="A54" s="288"/>
      <c r="B54" s="128" t="s">
        <v>31</v>
      </c>
      <c r="C54" s="94" t="s">
        <v>186</v>
      </c>
      <c r="D54" s="414"/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7">
        <v>0</v>
      </c>
      <c r="V54" s="360">
        <v>0</v>
      </c>
    </row>
    <row r="55" spans="1:23" ht="15.75" customHeight="1">
      <c r="A55" s="278"/>
      <c r="B55" s="137" t="s">
        <v>348</v>
      </c>
      <c r="C55" s="132" t="s">
        <v>97</v>
      </c>
      <c r="D55" s="136"/>
      <c r="E55" s="265">
        <v>0</v>
      </c>
      <c r="F55" s="265">
        <v>0</v>
      </c>
      <c r="G55" s="265">
        <v>0</v>
      </c>
      <c r="H55" s="265">
        <v>0</v>
      </c>
      <c r="I55" s="265">
        <v>0</v>
      </c>
      <c r="J55" s="265">
        <v>0</v>
      </c>
      <c r="K55" s="265">
        <v>0</v>
      </c>
      <c r="L55" s="265">
        <v>0</v>
      </c>
      <c r="M55" s="265">
        <v>0</v>
      </c>
      <c r="N55" s="265">
        <v>0</v>
      </c>
      <c r="O55" s="265">
        <v>0</v>
      </c>
      <c r="P55" s="265">
        <v>0</v>
      </c>
      <c r="Q55" s="265">
        <v>0</v>
      </c>
      <c r="R55" s="265">
        <v>0</v>
      </c>
      <c r="S55" s="265">
        <v>0</v>
      </c>
      <c r="T55" s="127">
        <v>0</v>
      </c>
      <c r="U55" s="265">
        <v>0</v>
      </c>
      <c r="V55" s="360">
        <v>0</v>
      </c>
    </row>
    <row r="56" spans="1:23" ht="15.75" customHeight="1">
      <c r="A56" s="278"/>
      <c r="B56" s="137" t="s">
        <v>353</v>
      </c>
      <c r="C56" s="132" t="s">
        <v>500</v>
      </c>
      <c r="D56" s="136"/>
      <c r="E56" s="265">
        <v>0</v>
      </c>
      <c r="F56" s="265">
        <v>0</v>
      </c>
      <c r="G56" s="265">
        <v>0</v>
      </c>
      <c r="H56" s="265">
        <v>0</v>
      </c>
      <c r="I56" s="265">
        <v>0</v>
      </c>
      <c r="J56" s="265">
        <v>0</v>
      </c>
      <c r="K56" s="265">
        <v>0</v>
      </c>
      <c r="L56" s="265">
        <v>0</v>
      </c>
      <c r="M56" s="265">
        <v>0</v>
      </c>
      <c r="N56" s="265">
        <v>0</v>
      </c>
      <c r="O56" s="265">
        <v>0</v>
      </c>
      <c r="P56" s="265">
        <v>0</v>
      </c>
      <c r="Q56" s="265">
        <v>0</v>
      </c>
      <c r="R56" s="265">
        <v>0</v>
      </c>
      <c r="S56" s="265">
        <v>0</v>
      </c>
      <c r="T56" s="127">
        <v>0</v>
      </c>
      <c r="U56" s="265">
        <v>0</v>
      </c>
      <c r="V56" s="360">
        <v>0</v>
      </c>
    </row>
    <row r="57" spans="1:23" s="200" customFormat="1" ht="15.75">
      <c r="A57" s="288"/>
      <c r="B57" s="128" t="s">
        <v>33</v>
      </c>
      <c r="C57" s="135" t="s">
        <v>178</v>
      </c>
      <c r="D57" s="124"/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360">
        <v>0</v>
      </c>
    </row>
    <row r="58" spans="1:23" s="200" customFormat="1" ht="15.75" customHeight="1">
      <c r="A58" s="288"/>
      <c r="B58" s="128" t="s">
        <v>40</v>
      </c>
      <c r="C58" s="135" t="s">
        <v>180</v>
      </c>
      <c r="D58" s="124"/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  <c r="V58" s="360">
        <v>0</v>
      </c>
    </row>
    <row r="59" spans="1:23" s="200" customFormat="1" ht="15.75" customHeight="1">
      <c r="A59" s="288"/>
      <c r="B59" s="140" t="s">
        <v>52</v>
      </c>
      <c r="C59" s="141" t="s">
        <v>417</v>
      </c>
      <c r="D59" s="124"/>
      <c r="E59" s="127">
        <v>0</v>
      </c>
      <c r="F59" s="127">
        <v>0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127">
        <v>0</v>
      </c>
      <c r="M59" s="127">
        <v>0</v>
      </c>
      <c r="N59" s="127">
        <v>0</v>
      </c>
      <c r="O59" s="127">
        <v>0</v>
      </c>
      <c r="P59" s="127">
        <v>0</v>
      </c>
      <c r="Q59" s="127">
        <v>0</v>
      </c>
      <c r="R59" s="127">
        <v>0</v>
      </c>
      <c r="S59" s="127">
        <v>0</v>
      </c>
      <c r="T59" s="127">
        <v>0</v>
      </c>
      <c r="U59" s="127">
        <v>0</v>
      </c>
      <c r="V59" s="360">
        <v>0</v>
      </c>
    </row>
    <row r="60" spans="1:23" s="200" customFormat="1" ht="15.75" customHeight="1">
      <c r="A60" s="288"/>
      <c r="B60" s="140" t="s">
        <v>55</v>
      </c>
      <c r="C60" s="135" t="s">
        <v>418</v>
      </c>
      <c r="D60" s="414"/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  <c r="V60" s="360">
        <v>0</v>
      </c>
    </row>
    <row r="61" spans="1:23" s="200" customFormat="1" ht="15.75" customHeight="1">
      <c r="A61" s="288"/>
      <c r="B61" s="140" t="s">
        <v>66</v>
      </c>
      <c r="C61" s="135" t="s">
        <v>419</v>
      </c>
      <c r="D61" s="124"/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  <c r="V61" s="360">
        <v>0</v>
      </c>
    </row>
    <row r="62" spans="1:23" s="200" customFormat="1" ht="15.75" customHeight="1">
      <c r="A62" s="288"/>
      <c r="B62" s="140" t="s">
        <v>73</v>
      </c>
      <c r="C62" s="135" t="s">
        <v>420</v>
      </c>
      <c r="D62" s="124"/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  <c r="V62" s="360">
        <v>0</v>
      </c>
    </row>
    <row r="63" spans="1:23" s="200" customFormat="1" ht="15.75" customHeight="1">
      <c r="A63" s="288"/>
      <c r="B63" s="140" t="s">
        <v>82</v>
      </c>
      <c r="C63" s="135" t="s">
        <v>421</v>
      </c>
      <c r="D63" s="124"/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  <c r="V63" s="360">
        <v>0</v>
      </c>
    </row>
    <row r="64" spans="1:23" s="200" customFormat="1" ht="15.75" customHeight="1">
      <c r="A64" s="288"/>
      <c r="B64" s="140" t="s">
        <v>92</v>
      </c>
      <c r="C64" s="135" t="s">
        <v>422</v>
      </c>
      <c r="D64" s="124"/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  <c r="V64" s="360">
        <v>0</v>
      </c>
    </row>
    <row r="65" spans="1:23" ht="15.75" customHeight="1">
      <c r="A65" s="278"/>
      <c r="B65" s="142" t="s">
        <v>95</v>
      </c>
      <c r="C65" s="138" t="s">
        <v>423</v>
      </c>
      <c r="D65" s="136"/>
      <c r="E65" s="265">
        <v>0</v>
      </c>
      <c r="F65" s="265">
        <v>0</v>
      </c>
      <c r="G65" s="265">
        <v>0</v>
      </c>
      <c r="H65" s="265">
        <v>0</v>
      </c>
      <c r="I65" s="265">
        <v>0</v>
      </c>
      <c r="J65" s="265">
        <v>0</v>
      </c>
      <c r="K65" s="265">
        <v>0</v>
      </c>
      <c r="L65" s="265">
        <v>0</v>
      </c>
      <c r="M65" s="265">
        <v>0</v>
      </c>
      <c r="N65" s="265">
        <v>0</v>
      </c>
      <c r="O65" s="265">
        <v>0</v>
      </c>
      <c r="P65" s="265">
        <v>0</v>
      </c>
      <c r="Q65" s="265">
        <v>0</v>
      </c>
      <c r="R65" s="265">
        <v>0</v>
      </c>
      <c r="S65" s="265">
        <v>0</v>
      </c>
      <c r="T65" s="127">
        <v>0</v>
      </c>
      <c r="U65" s="265">
        <v>0</v>
      </c>
      <c r="V65" s="360">
        <v>0</v>
      </c>
    </row>
    <row r="66" spans="1:23" ht="15.75" customHeight="1">
      <c r="A66" s="278"/>
      <c r="B66" s="142" t="s">
        <v>96</v>
      </c>
      <c r="C66" s="138" t="s">
        <v>424</v>
      </c>
      <c r="D66" s="136"/>
      <c r="E66" s="265">
        <v>0</v>
      </c>
      <c r="F66" s="265">
        <v>0</v>
      </c>
      <c r="G66" s="265">
        <v>0</v>
      </c>
      <c r="H66" s="265">
        <v>0</v>
      </c>
      <c r="I66" s="265">
        <v>0</v>
      </c>
      <c r="J66" s="265">
        <v>0</v>
      </c>
      <c r="K66" s="265">
        <v>0</v>
      </c>
      <c r="L66" s="265">
        <v>0</v>
      </c>
      <c r="M66" s="265">
        <v>0</v>
      </c>
      <c r="N66" s="265">
        <v>0</v>
      </c>
      <c r="O66" s="265">
        <v>0</v>
      </c>
      <c r="P66" s="265">
        <v>0</v>
      </c>
      <c r="Q66" s="265">
        <v>0</v>
      </c>
      <c r="R66" s="265">
        <v>0</v>
      </c>
      <c r="S66" s="265">
        <v>0</v>
      </c>
      <c r="T66" s="127">
        <v>0</v>
      </c>
      <c r="U66" s="265">
        <v>0</v>
      </c>
      <c r="V66" s="360">
        <v>0</v>
      </c>
    </row>
    <row r="67" spans="1:23" s="200" customFormat="1" ht="15.75" customHeight="1">
      <c r="A67" s="288"/>
      <c r="B67" s="128" t="s">
        <v>100</v>
      </c>
      <c r="C67" s="94" t="s">
        <v>425</v>
      </c>
      <c r="D67" s="124"/>
      <c r="E67" s="127">
        <v>0</v>
      </c>
      <c r="F67" s="127">
        <v>0</v>
      </c>
      <c r="G67" s="127">
        <v>0</v>
      </c>
      <c r="H67" s="127">
        <v>0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7">
        <v>0</v>
      </c>
      <c r="T67" s="127">
        <v>0</v>
      </c>
      <c r="U67" s="127">
        <v>0</v>
      </c>
      <c r="V67" s="360">
        <v>0</v>
      </c>
    </row>
    <row r="68" spans="1:23" s="200" customFormat="1" ht="15.75" customHeight="1">
      <c r="A68" s="288"/>
      <c r="B68" s="128" t="s">
        <v>103</v>
      </c>
      <c r="C68" s="94" t="s">
        <v>174</v>
      </c>
      <c r="D68" s="124"/>
      <c r="E68" s="127">
        <v>0</v>
      </c>
      <c r="F68" s="127">
        <v>0</v>
      </c>
      <c r="G68" s="127">
        <v>0</v>
      </c>
      <c r="H68" s="127">
        <v>0</v>
      </c>
      <c r="I68" s="127">
        <v>0</v>
      </c>
      <c r="J68" s="127">
        <v>0</v>
      </c>
      <c r="K68" s="127">
        <v>0</v>
      </c>
      <c r="L68" s="127">
        <v>0</v>
      </c>
      <c r="M68" s="127">
        <v>0</v>
      </c>
      <c r="N68" s="127">
        <v>0</v>
      </c>
      <c r="O68" s="127">
        <v>0</v>
      </c>
      <c r="P68" s="127">
        <v>0</v>
      </c>
      <c r="Q68" s="127">
        <v>0</v>
      </c>
      <c r="R68" s="127">
        <v>0</v>
      </c>
      <c r="S68" s="127">
        <v>0</v>
      </c>
      <c r="T68" s="127">
        <v>0</v>
      </c>
      <c r="U68" s="127">
        <v>0</v>
      </c>
      <c r="V68" s="360">
        <v>0</v>
      </c>
    </row>
    <row r="69" spans="1:23" s="200" customFormat="1" ht="15.75" customHeight="1">
      <c r="A69" s="288"/>
      <c r="B69" s="128" t="s">
        <v>364</v>
      </c>
      <c r="C69" s="135" t="s">
        <v>426</v>
      </c>
      <c r="D69" s="124"/>
      <c r="E69" s="127">
        <v>0</v>
      </c>
      <c r="F69" s="127">
        <v>0</v>
      </c>
      <c r="G69" s="127">
        <v>0</v>
      </c>
      <c r="H69" s="127">
        <v>0</v>
      </c>
      <c r="I69" s="127">
        <v>0</v>
      </c>
      <c r="J69" s="127">
        <v>0</v>
      </c>
      <c r="K69" s="127">
        <v>0</v>
      </c>
      <c r="L69" s="127">
        <v>0</v>
      </c>
      <c r="M69" s="127">
        <v>0</v>
      </c>
      <c r="N69" s="127">
        <v>0</v>
      </c>
      <c r="O69" s="127">
        <v>0</v>
      </c>
      <c r="P69" s="127">
        <v>0</v>
      </c>
      <c r="Q69" s="127">
        <v>0</v>
      </c>
      <c r="R69" s="127">
        <v>0</v>
      </c>
      <c r="S69" s="127">
        <v>0</v>
      </c>
      <c r="T69" s="127">
        <v>0</v>
      </c>
      <c r="U69" s="127">
        <v>0</v>
      </c>
      <c r="V69" s="360">
        <v>0</v>
      </c>
    </row>
    <row r="70" spans="1:23" s="200" customFormat="1" ht="15.75" customHeight="1">
      <c r="A70" s="288"/>
      <c r="B70" s="140" t="s">
        <v>112</v>
      </c>
      <c r="C70" s="135" t="s">
        <v>47</v>
      </c>
      <c r="D70" s="124"/>
      <c r="E70" s="127">
        <v>0</v>
      </c>
      <c r="F70" s="127">
        <v>0</v>
      </c>
      <c r="G70" s="127">
        <v>0</v>
      </c>
      <c r="H70" s="127">
        <v>0</v>
      </c>
      <c r="I70" s="127">
        <v>0</v>
      </c>
      <c r="J70" s="127">
        <v>0</v>
      </c>
      <c r="K70" s="127">
        <v>0</v>
      </c>
      <c r="L70" s="127">
        <v>0</v>
      </c>
      <c r="M70" s="127">
        <v>0</v>
      </c>
      <c r="N70" s="127">
        <v>0</v>
      </c>
      <c r="O70" s="127">
        <v>0</v>
      </c>
      <c r="P70" s="127">
        <v>0</v>
      </c>
      <c r="Q70" s="127">
        <v>0</v>
      </c>
      <c r="R70" s="127">
        <v>0</v>
      </c>
      <c r="S70" s="127">
        <v>0</v>
      </c>
      <c r="T70" s="127">
        <v>0</v>
      </c>
      <c r="U70" s="127">
        <v>0</v>
      </c>
      <c r="V70" s="360">
        <v>0</v>
      </c>
    </row>
    <row r="71" spans="1:23" s="200" customFormat="1" ht="15.75" customHeight="1">
      <c r="A71" s="288"/>
      <c r="B71" s="125" t="s">
        <v>119</v>
      </c>
      <c r="C71" s="129" t="s">
        <v>561</v>
      </c>
      <c r="D71" s="124"/>
      <c r="E71" s="127">
        <v>0</v>
      </c>
      <c r="F71" s="127">
        <v>0</v>
      </c>
      <c r="G71" s="127">
        <v>0</v>
      </c>
      <c r="H71" s="127">
        <v>0</v>
      </c>
      <c r="I71" s="127">
        <v>0</v>
      </c>
      <c r="J71" s="127">
        <v>0</v>
      </c>
      <c r="K71" s="127">
        <v>0</v>
      </c>
      <c r="L71" s="127">
        <v>0</v>
      </c>
      <c r="M71" s="127">
        <v>259962</v>
      </c>
      <c r="N71" s="127">
        <v>0</v>
      </c>
      <c r="O71" s="127">
        <v>0</v>
      </c>
      <c r="P71" s="127">
        <v>0</v>
      </c>
      <c r="Q71" s="127">
        <v>0</v>
      </c>
      <c r="R71" s="127">
        <v>0</v>
      </c>
      <c r="S71" s="127">
        <v>0</v>
      </c>
      <c r="T71" s="127">
        <v>259962</v>
      </c>
      <c r="U71" s="127">
        <v>0</v>
      </c>
      <c r="V71" s="360">
        <f>T71+U71</f>
        <v>259962</v>
      </c>
      <c r="W71" s="201"/>
    </row>
    <row r="72" spans="1:23" s="200" customFormat="1" ht="15.75" customHeight="1">
      <c r="A72" s="288"/>
      <c r="B72" s="125" t="s">
        <v>126</v>
      </c>
      <c r="C72" s="129" t="s">
        <v>562</v>
      </c>
      <c r="D72" s="124"/>
      <c r="E72" s="127">
        <v>0</v>
      </c>
      <c r="F72" s="127">
        <v>0</v>
      </c>
      <c r="G72" s="127">
        <v>0</v>
      </c>
      <c r="H72" s="127">
        <v>0</v>
      </c>
      <c r="I72" s="127">
        <v>15064</v>
      </c>
      <c r="J72" s="127">
        <v>0</v>
      </c>
      <c r="K72" s="127">
        <v>256217</v>
      </c>
      <c r="L72" s="127">
        <v>0</v>
      </c>
      <c r="M72" s="127">
        <v>0</v>
      </c>
      <c r="N72" s="127">
        <v>-301281</v>
      </c>
      <c r="O72" s="127">
        <v>0</v>
      </c>
      <c r="P72" s="127">
        <v>0</v>
      </c>
      <c r="Q72" s="127">
        <v>0</v>
      </c>
      <c r="R72" s="127">
        <v>0</v>
      </c>
      <c r="S72" s="127">
        <v>0</v>
      </c>
      <c r="T72" s="127">
        <v>-30000</v>
      </c>
      <c r="U72" s="127">
        <v>0</v>
      </c>
      <c r="V72" s="360">
        <f>T72+U72</f>
        <v>-30000</v>
      </c>
    </row>
    <row r="73" spans="1:23" ht="15.75" customHeight="1">
      <c r="A73" s="278"/>
      <c r="B73" s="137" t="s">
        <v>371</v>
      </c>
      <c r="C73" s="132" t="s">
        <v>429</v>
      </c>
      <c r="D73" s="136"/>
      <c r="E73" s="265">
        <v>0</v>
      </c>
      <c r="F73" s="265">
        <v>0</v>
      </c>
      <c r="G73" s="265">
        <v>0</v>
      </c>
      <c r="H73" s="265">
        <v>0</v>
      </c>
      <c r="I73" s="265">
        <v>0</v>
      </c>
      <c r="J73" s="265">
        <v>0</v>
      </c>
      <c r="K73" s="265">
        <v>0</v>
      </c>
      <c r="L73" s="265">
        <v>0</v>
      </c>
      <c r="M73" s="265">
        <v>0</v>
      </c>
      <c r="N73" s="265">
        <v>-30000</v>
      </c>
      <c r="O73" s="265">
        <v>0</v>
      </c>
      <c r="P73" s="265">
        <v>0</v>
      </c>
      <c r="Q73" s="265">
        <v>0</v>
      </c>
      <c r="R73" s="265">
        <v>0</v>
      </c>
      <c r="S73" s="265">
        <v>0</v>
      </c>
      <c r="T73" s="265">
        <v>-30000</v>
      </c>
      <c r="U73" s="265">
        <v>0</v>
      </c>
      <c r="V73" s="361">
        <v>-30000</v>
      </c>
    </row>
    <row r="74" spans="1:23" ht="15.75" customHeight="1">
      <c r="A74" s="278"/>
      <c r="B74" s="137" t="s">
        <v>373</v>
      </c>
      <c r="C74" s="132" t="s">
        <v>428</v>
      </c>
      <c r="D74" s="136"/>
      <c r="E74" s="265">
        <v>0</v>
      </c>
      <c r="F74" s="265">
        <v>0</v>
      </c>
      <c r="G74" s="265">
        <v>0</v>
      </c>
      <c r="H74" s="265">
        <v>0</v>
      </c>
      <c r="I74" s="265">
        <v>15064</v>
      </c>
      <c r="J74" s="265">
        <v>0</v>
      </c>
      <c r="K74" s="265">
        <v>256217</v>
      </c>
      <c r="L74" s="265">
        <v>0</v>
      </c>
      <c r="M74" s="265">
        <v>0</v>
      </c>
      <c r="N74" s="265">
        <v>-271281</v>
      </c>
      <c r="O74" s="265">
        <v>0</v>
      </c>
      <c r="P74" s="265">
        <v>0</v>
      </c>
      <c r="Q74" s="265">
        <v>0</v>
      </c>
      <c r="R74" s="265">
        <v>0</v>
      </c>
      <c r="S74" s="265">
        <v>0</v>
      </c>
      <c r="T74" s="127">
        <v>0</v>
      </c>
      <c r="U74" s="265">
        <v>0</v>
      </c>
      <c r="V74" s="360">
        <v>0</v>
      </c>
    </row>
    <row r="75" spans="1:23" ht="15.75" customHeight="1">
      <c r="A75" s="278"/>
      <c r="B75" s="137" t="s">
        <v>375</v>
      </c>
      <c r="C75" s="132" t="s">
        <v>47</v>
      </c>
      <c r="D75" s="136"/>
      <c r="E75" s="265">
        <v>0</v>
      </c>
      <c r="F75" s="265">
        <v>0</v>
      </c>
      <c r="G75" s="265">
        <v>0</v>
      </c>
      <c r="H75" s="265">
        <v>0</v>
      </c>
      <c r="I75" s="265">
        <v>0</v>
      </c>
      <c r="J75" s="265">
        <v>0</v>
      </c>
      <c r="K75" s="265">
        <v>0</v>
      </c>
      <c r="L75" s="265">
        <v>0</v>
      </c>
      <c r="M75" s="265">
        <v>0</v>
      </c>
      <c r="N75" s="265">
        <v>0</v>
      </c>
      <c r="O75" s="265">
        <v>0</v>
      </c>
      <c r="P75" s="265">
        <v>0</v>
      </c>
      <c r="Q75" s="265">
        <v>0</v>
      </c>
      <c r="R75" s="265">
        <v>0</v>
      </c>
      <c r="S75" s="265">
        <v>0</v>
      </c>
      <c r="T75" s="127">
        <v>0</v>
      </c>
      <c r="U75" s="265">
        <v>0</v>
      </c>
      <c r="V75" s="360">
        <v>0</v>
      </c>
    </row>
    <row r="76" spans="1:23" ht="4.5" customHeight="1">
      <c r="A76" s="278"/>
      <c r="B76" s="115"/>
      <c r="C76" s="132"/>
      <c r="D76" s="130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3"/>
      <c r="Q76" s="133"/>
      <c r="R76" s="133"/>
      <c r="S76" s="133"/>
      <c r="T76" s="139"/>
      <c r="U76" s="139"/>
      <c r="V76" s="362"/>
    </row>
    <row r="77" spans="1:23" s="200" customFormat="1" ht="16.5" customHeight="1">
      <c r="A77" s="415"/>
      <c r="B77" s="145"/>
      <c r="C77" s="367" t="s">
        <v>569</v>
      </c>
      <c r="D77" s="147"/>
      <c r="E77" s="368">
        <v>900000</v>
      </c>
      <c r="F77" s="368">
        <v>0</v>
      </c>
      <c r="G77" s="368">
        <v>3307</v>
      </c>
      <c r="H77" s="368">
        <v>0</v>
      </c>
      <c r="I77" s="368">
        <v>52950</v>
      </c>
      <c r="J77" s="368">
        <v>0</v>
      </c>
      <c r="K77" s="368">
        <v>714441</v>
      </c>
      <c r="L77" s="368">
        <v>0</v>
      </c>
      <c r="M77" s="368">
        <v>259962</v>
      </c>
      <c r="N77" s="368">
        <v>0</v>
      </c>
      <c r="O77" s="368">
        <v>6732</v>
      </c>
      <c r="P77" s="368">
        <v>4275</v>
      </c>
      <c r="Q77" s="368">
        <v>0</v>
      </c>
      <c r="R77" s="368">
        <v>0</v>
      </c>
      <c r="S77" s="368">
        <v>0</v>
      </c>
      <c r="T77" s="368">
        <f>SUM(T71:T72,T50,T53)</f>
        <v>1941667</v>
      </c>
      <c r="U77" s="368">
        <v>0</v>
      </c>
      <c r="V77" s="368">
        <f>SUM(V71:V72,V50,V53)</f>
        <v>1941667</v>
      </c>
      <c r="W77" s="201"/>
    </row>
    <row r="78" spans="1:23" ht="20.100000000000001" customHeight="1">
      <c r="B78" s="153"/>
      <c r="C78" s="154"/>
      <c r="D78" s="154"/>
      <c r="E78" s="155">
        <f>+E77-p!G43</f>
        <v>0</v>
      </c>
      <c r="F78" s="154"/>
      <c r="G78" s="155">
        <f>+G77-p!G45</f>
        <v>0</v>
      </c>
      <c r="H78" s="154"/>
      <c r="I78" s="155">
        <f>+I77-p!G56</f>
        <v>0</v>
      </c>
      <c r="K78" s="155">
        <f>+K77-p!G58</f>
        <v>0</v>
      </c>
      <c r="L78" s="155"/>
      <c r="M78" s="156">
        <f>+M77-p!G60</f>
        <v>0</v>
      </c>
      <c r="N78" s="155"/>
      <c r="O78" s="155">
        <f>+O77-p!G47</f>
        <v>0</v>
      </c>
      <c r="P78" s="155"/>
      <c r="Q78" s="155"/>
      <c r="R78" s="155"/>
      <c r="S78" s="155"/>
      <c r="T78" s="155">
        <f>+T77-p!G42</f>
        <v>0</v>
      </c>
      <c r="U78" s="154"/>
      <c r="V78" s="155"/>
      <c r="W78" s="144"/>
    </row>
    <row r="79" spans="1:23" ht="20.100000000000001" customHeight="1">
      <c r="B79" s="153"/>
      <c r="C79" s="154"/>
      <c r="D79" s="154"/>
      <c r="E79" s="155"/>
      <c r="F79" s="154"/>
      <c r="G79" s="154"/>
      <c r="H79" s="154"/>
      <c r="I79" s="154"/>
      <c r="K79" s="154"/>
      <c r="L79" s="154"/>
      <c r="M79" s="157"/>
      <c r="N79" s="154"/>
      <c r="O79" s="154"/>
      <c r="P79" s="154"/>
      <c r="Q79" s="154"/>
      <c r="R79" s="154"/>
      <c r="S79" s="154"/>
      <c r="T79" s="154"/>
      <c r="U79" s="154"/>
      <c r="V79" s="158"/>
    </row>
    <row r="80" spans="1:23" s="275" customFormat="1" ht="20.100000000000001" customHeight="1">
      <c r="B80" s="272"/>
      <c r="C80" s="273"/>
      <c r="D80" s="273"/>
      <c r="E80" s="274"/>
      <c r="F80" s="273"/>
      <c r="G80" s="274"/>
      <c r="H80" s="273"/>
      <c r="I80" s="274"/>
      <c r="K80" s="274"/>
      <c r="L80" s="274"/>
      <c r="M80" s="276"/>
      <c r="N80" s="274"/>
      <c r="O80" s="274"/>
      <c r="P80" s="273"/>
      <c r="Q80" s="273"/>
      <c r="R80" s="273"/>
      <c r="S80" s="273"/>
      <c r="T80" s="274"/>
      <c r="U80" s="273"/>
      <c r="V80" s="274"/>
    </row>
    <row r="81" spans="2:22" ht="20.100000000000001" customHeight="1">
      <c r="B81" s="153"/>
      <c r="C81" s="154"/>
      <c r="D81" s="154"/>
      <c r="E81" s="154"/>
      <c r="F81" s="154"/>
      <c r="G81" s="154"/>
      <c r="H81" s="154"/>
      <c r="I81" s="154"/>
      <c r="K81" s="154"/>
      <c r="L81" s="154"/>
      <c r="M81" s="157"/>
      <c r="N81" s="154"/>
      <c r="O81" s="154"/>
      <c r="P81" s="154"/>
      <c r="Q81" s="154"/>
      <c r="R81" s="154"/>
      <c r="S81" s="154"/>
      <c r="T81" s="154"/>
      <c r="U81" s="154"/>
      <c r="V81" s="159"/>
    </row>
    <row r="82" spans="2:22" ht="20.100000000000001" customHeight="1">
      <c r="B82" s="153"/>
      <c r="C82" s="154"/>
      <c r="D82" s="154"/>
      <c r="E82" s="154"/>
      <c r="F82" s="154"/>
      <c r="G82" s="154"/>
      <c r="H82" s="154"/>
      <c r="I82" s="154"/>
      <c r="K82" s="154"/>
      <c r="L82" s="154"/>
      <c r="M82" s="157"/>
      <c r="N82" s="154"/>
      <c r="O82" s="154"/>
      <c r="P82" s="154"/>
      <c r="Q82" s="154"/>
      <c r="R82" s="154"/>
      <c r="S82" s="154"/>
      <c r="T82" s="154"/>
      <c r="U82" s="154"/>
      <c r="V82" s="154"/>
    </row>
    <row r="83" spans="2:22" ht="20.100000000000001" customHeight="1">
      <c r="B83" s="153"/>
      <c r="C83" s="154"/>
      <c r="D83" s="154"/>
      <c r="E83" s="154"/>
      <c r="F83" s="154"/>
      <c r="G83" s="154"/>
      <c r="H83" s="154"/>
      <c r="I83" s="154"/>
      <c r="K83" s="154"/>
      <c r="L83" s="154"/>
      <c r="M83" s="157"/>
      <c r="N83" s="154"/>
      <c r="O83" s="154"/>
      <c r="P83" s="154"/>
      <c r="Q83" s="154"/>
      <c r="R83" s="154"/>
      <c r="S83" s="154"/>
      <c r="T83" s="154"/>
      <c r="U83" s="154"/>
      <c r="V83" s="154"/>
    </row>
    <row r="84" spans="2:22" ht="20.100000000000001" customHeight="1">
      <c r="B84" s="153"/>
      <c r="C84" s="154"/>
      <c r="D84" s="154"/>
      <c r="E84" s="154"/>
      <c r="F84" s="154"/>
      <c r="G84" s="154"/>
      <c r="H84" s="154"/>
      <c r="I84" s="154"/>
      <c r="K84" s="154"/>
      <c r="L84" s="154"/>
      <c r="M84" s="157"/>
      <c r="N84" s="154"/>
      <c r="O84" s="154"/>
      <c r="P84" s="154"/>
      <c r="Q84" s="154"/>
      <c r="R84" s="154"/>
      <c r="S84" s="154"/>
      <c r="T84" s="154"/>
      <c r="U84" s="154"/>
      <c r="V84" s="154"/>
    </row>
    <row r="85" spans="2:22" ht="20.100000000000001" customHeight="1">
      <c r="B85" s="153"/>
      <c r="C85" s="154"/>
      <c r="D85" s="154"/>
      <c r="E85" s="154"/>
      <c r="F85" s="154"/>
      <c r="G85" s="154"/>
      <c r="H85" s="154"/>
      <c r="I85" s="154"/>
      <c r="K85" s="154"/>
      <c r="L85" s="154"/>
      <c r="M85" s="157"/>
      <c r="N85" s="154"/>
      <c r="O85" s="154"/>
      <c r="P85" s="154"/>
      <c r="Q85" s="154"/>
      <c r="R85" s="154"/>
      <c r="S85" s="154"/>
      <c r="T85" s="154"/>
      <c r="U85" s="154"/>
      <c r="V85" s="154"/>
    </row>
    <row r="86" spans="2:22" ht="20.100000000000001" customHeight="1">
      <c r="B86" s="153"/>
      <c r="C86" s="154"/>
      <c r="D86" s="154"/>
      <c r="E86" s="154"/>
      <c r="F86" s="154"/>
      <c r="G86" s="154"/>
      <c r="H86" s="154"/>
      <c r="I86" s="154"/>
      <c r="K86" s="154"/>
      <c r="L86" s="154"/>
      <c r="M86" s="157"/>
      <c r="N86" s="154"/>
      <c r="O86" s="154"/>
      <c r="P86" s="154"/>
      <c r="Q86" s="154"/>
      <c r="R86" s="154"/>
      <c r="S86" s="154"/>
      <c r="T86" s="154"/>
      <c r="U86" s="154"/>
      <c r="V86" s="154"/>
    </row>
    <row r="87" spans="2:22" ht="20.100000000000001" customHeight="1">
      <c r="B87" s="153"/>
      <c r="C87" s="154"/>
      <c r="D87" s="154"/>
      <c r="E87" s="154"/>
      <c r="F87" s="154"/>
      <c r="G87" s="154"/>
      <c r="H87" s="154"/>
      <c r="I87" s="154"/>
      <c r="K87" s="154"/>
      <c r="L87" s="154"/>
      <c r="M87" s="157"/>
      <c r="N87" s="154"/>
      <c r="O87" s="154"/>
      <c r="P87" s="154"/>
      <c r="Q87" s="154"/>
      <c r="R87" s="154"/>
      <c r="S87" s="154"/>
      <c r="T87" s="154"/>
      <c r="U87" s="154"/>
      <c r="V87" s="154"/>
    </row>
    <row r="88" spans="2:22" ht="20.100000000000001" customHeight="1">
      <c r="B88" s="153"/>
      <c r="C88" s="154"/>
      <c r="D88" s="154"/>
      <c r="E88" s="154"/>
      <c r="F88" s="154"/>
      <c r="G88" s="154"/>
      <c r="H88" s="154"/>
      <c r="I88" s="154"/>
      <c r="K88" s="154"/>
      <c r="L88" s="154"/>
      <c r="M88" s="157"/>
      <c r="N88" s="154"/>
      <c r="O88" s="154"/>
      <c r="P88" s="154"/>
      <c r="Q88" s="154"/>
      <c r="R88" s="154"/>
      <c r="S88" s="154"/>
      <c r="T88" s="154"/>
      <c r="U88" s="154"/>
      <c r="V88" s="154"/>
    </row>
    <row r="89" spans="2:22" ht="20.100000000000001" customHeight="1">
      <c r="B89" s="153"/>
      <c r="C89" s="154"/>
      <c r="D89" s="154"/>
      <c r="E89" s="154"/>
      <c r="F89" s="154"/>
      <c r="G89" s="154"/>
      <c r="H89" s="154"/>
      <c r="I89" s="154"/>
      <c r="K89" s="154"/>
      <c r="L89" s="154"/>
      <c r="M89" s="157"/>
      <c r="N89" s="154"/>
      <c r="O89" s="154"/>
      <c r="P89" s="154"/>
      <c r="Q89" s="154"/>
      <c r="R89" s="154"/>
      <c r="S89" s="154"/>
      <c r="T89" s="154"/>
      <c r="U89" s="154"/>
      <c r="V89" s="154"/>
    </row>
    <row r="90" spans="2:22" ht="20.100000000000001" customHeight="1">
      <c r="B90" s="153"/>
      <c r="C90" s="154"/>
      <c r="D90" s="154"/>
      <c r="E90" s="154"/>
      <c r="F90" s="154"/>
      <c r="G90" s="154"/>
      <c r="H90" s="154"/>
      <c r="I90" s="154"/>
      <c r="K90" s="154"/>
      <c r="L90" s="154"/>
      <c r="M90" s="157"/>
      <c r="N90" s="154"/>
      <c r="O90" s="154"/>
      <c r="P90" s="154"/>
      <c r="Q90" s="154"/>
      <c r="R90" s="154"/>
      <c r="S90" s="154"/>
      <c r="T90" s="154"/>
      <c r="U90" s="154"/>
      <c r="V90" s="154"/>
    </row>
    <row r="91" spans="2:22" ht="20.100000000000001" customHeight="1">
      <c r="B91" s="153"/>
      <c r="C91" s="154"/>
      <c r="D91" s="154"/>
      <c r="E91" s="154"/>
      <c r="F91" s="154"/>
      <c r="G91" s="154"/>
      <c r="H91" s="154"/>
      <c r="I91" s="154"/>
      <c r="K91" s="154"/>
      <c r="L91" s="154"/>
      <c r="M91" s="157"/>
      <c r="N91" s="154"/>
      <c r="O91" s="154"/>
      <c r="P91" s="154"/>
      <c r="Q91" s="154"/>
      <c r="R91" s="154"/>
      <c r="S91" s="154"/>
      <c r="T91" s="154"/>
      <c r="U91" s="154"/>
      <c r="V91" s="154"/>
    </row>
    <row r="92" spans="2:22" ht="20.100000000000001" customHeight="1">
      <c r="B92" s="153"/>
      <c r="C92" s="154"/>
      <c r="D92" s="154"/>
      <c r="E92" s="154"/>
      <c r="F92" s="154"/>
      <c r="G92" s="154"/>
      <c r="H92" s="154"/>
      <c r="I92" s="154"/>
      <c r="K92" s="154"/>
      <c r="L92" s="154"/>
      <c r="M92" s="157"/>
      <c r="N92" s="154"/>
      <c r="O92" s="154"/>
      <c r="P92" s="154"/>
      <c r="Q92" s="154"/>
      <c r="R92" s="154"/>
      <c r="S92" s="154"/>
      <c r="T92" s="154"/>
      <c r="U92" s="154"/>
      <c r="V92" s="154"/>
    </row>
    <row r="93" spans="2:22" ht="20.100000000000001" customHeight="1">
      <c r="B93" s="153"/>
      <c r="C93" s="154"/>
      <c r="D93" s="154"/>
      <c r="E93" s="154"/>
      <c r="F93" s="154"/>
      <c r="G93" s="154"/>
      <c r="H93" s="154"/>
      <c r="I93" s="154"/>
      <c r="K93" s="154"/>
      <c r="L93" s="154"/>
      <c r="M93" s="157"/>
      <c r="N93" s="154"/>
      <c r="O93" s="154"/>
      <c r="P93" s="154"/>
      <c r="Q93" s="154"/>
      <c r="R93" s="154"/>
      <c r="S93" s="154"/>
      <c r="T93" s="154"/>
      <c r="U93" s="154"/>
      <c r="V93" s="154"/>
    </row>
    <row r="94" spans="2:22" ht="20.100000000000001" customHeight="1">
      <c r="B94" s="153"/>
      <c r="C94" s="154"/>
      <c r="D94" s="154"/>
      <c r="E94" s="154"/>
      <c r="F94" s="154"/>
      <c r="G94" s="154"/>
      <c r="H94" s="154"/>
      <c r="I94" s="154"/>
      <c r="K94" s="154"/>
      <c r="L94" s="154"/>
      <c r="M94" s="157"/>
      <c r="N94" s="154"/>
      <c r="O94" s="154"/>
      <c r="P94" s="154"/>
      <c r="Q94" s="154"/>
      <c r="R94" s="154"/>
      <c r="S94" s="154"/>
      <c r="T94" s="154"/>
      <c r="U94" s="154"/>
      <c r="V94" s="154"/>
    </row>
    <row r="95" spans="2:22" ht="20.100000000000001" customHeight="1">
      <c r="B95" s="153"/>
      <c r="C95" s="154"/>
      <c r="D95" s="154"/>
    </row>
    <row r="96" spans="2:22" ht="20.100000000000001" customHeight="1">
      <c r="B96" s="153"/>
      <c r="C96" s="154"/>
      <c r="D96" s="154"/>
    </row>
    <row r="97" spans="2:4" ht="20.100000000000001" customHeight="1">
      <c r="B97" s="153"/>
      <c r="C97" s="154"/>
      <c r="D97" s="154"/>
    </row>
    <row r="98" spans="2:4" ht="20.100000000000001" customHeight="1">
      <c r="B98" s="153"/>
      <c r="C98" s="154"/>
      <c r="D98" s="154"/>
    </row>
    <row r="99" spans="2:4" ht="20.100000000000001" customHeight="1">
      <c r="B99" s="153"/>
      <c r="C99" s="154"/>
      <c r="D99" s="154"/>
    </row>
    <row r="100" spans="2:4" ht="20.100000000000001" customHeight="1">
      <c r="B100" s="153"/>
      <c r="C100" s="154"/>
      <c r="D100" s="154"/>
    </row>
    <row r="101" spans="2:4" ht="20.100000000000001" customHeight="1">
      <c r="B101" s="153"/>
      <c r="C101" s="154"/>
      <c r="D101" s="154"/>
    </row>
    <row r="102" spans="2:4" ht="20.100000000000001" customHeight="1">
      <c r="B102" s="153"/>
      <c r="C102" s="154"/>
      <c r="D102" s="154"/>
    </row>
    <row r="103" spans="2:4" ht="20.100000000000001" customHeight="1">
      <c r="B103" s="153"/>
      <c r="C103" s="154"/>
      <c r="D103" s="154"/>
    </row>
    <row r="104" spans="2:4" ht="20.100000000000001" customHeight="1">
      <c r="B104" s="153"/>
      <c r="C104" s="154"/>
      <c r="D104" s="154"/>
    </row>
    <row r="105" spans="2:4" ht="20.100000000000001" customHeight="1">
      <c r="B105" s="153"/>
      <c r="C105" s="154"/>
      <c r="D105" s="154"/>
    </row>
  </sheetData>
  <mergeCells count="21">
    <mergeCell ref="I4:I6"/>
    <mergeCell ref="G4:G6"/>
    <mergeCell ref="N4:N6"/>
    <mergeCell ref="J4:J6"/>
    <mergeCell ref="S5:S6"/>
    <mergeCell ref="A1:V1"/>
    <mergeCell ref="A2:V2"/>
    <mergeCell ref="C4:C6"/>
    <mergeCell ref="P5:P6"/>
    <mergeCell ref="Q5:Q6"/>
    <mergeCell ref="R5:R6"/>
    <mergeCell ref="V5:V6"/>
    <mergeCell ref="L4:L6"/>
    <mergeCell ref="O4:O6"/>
    <mergeCell ref="K4:K6"/>
    <mergeCell ref="F4:F6"/>
    <mergeCell ref="M4:M6"/>
    <mergeCell ref="U5:U6"/>
    <mergeCell ref="E4:E6"/>
    <mergeCell ref="H4:H6"/>
    <mergeCell ref="T5:T6"/>
  </mergeCells>
  <phoneticPr fontId="0" type="noConversion"/>
  <printOptions horizontalCentered="1"/>
  <pageMargins left="0" right="0" top="0.70866141732283472" bottom="0.59055118110236227" header="0.11811023622047245" footer="0.59"/>
  <pageSetup paperSize="9" scale="40" orientation="landscape" r:id="rId1"/>
  <headerFooter alignWithMargins="0">
    <oddFooter>&amp;CEkteki dipnotlar bu finansal tabloların tamamlayıcısıdır.
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:P118"/>
  <sheetViews>
    <sheetView view="pageBreakPreview" topLeftCell="A42" zoomScale="60" workbookViewId="0">
      <selection activeCell="C63" sqref="C63"/>
    </sheetView>
  </sheetViews>
  <sheetFormatPr defaultRowHeight="12.75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4" customWidth="1"/>
    <col min="7" max="7" width="9.85546875" style="4" bestFit="1" customWidth="1"/>
    <col min="8" max="8" width="13.42578125" style="4" bestFit="1" customWidth="1"/>
    <col min="9" max="9" width="9.85546875" style="4" bestFit="1" customWidth="1"/>
    <col min="10" max="16384" width="9.140625" style="4"/>
  </cols>
  <sheetData>
    <row r="1" spans="1:16" ht="12.75" customHeight="1">
      <c r="A1" s="369"/>
      <c r="B1" s="370"/>
      <c r="C1" s="371"/>
      <c r="D1" s="372"/>
      <c r="E1" s="373"/>
      <c r="F1" s="374"/>
      <c r="G1" s="76"/>
      <c r="H1" s="76"/>
      <c r="I1" s="76"/>
      <c r="J1" s="76"/>
    </row>
    <row r="2" spans="1:16" ht="15.75">
      <c r="A2" s="551" t="s">
        <v>518</v>
      </c>
      <c r="B2" s="552"/>
      <c r="C2" s="552"/>
      <c r="D2" s="552"/>
      <c r="E2" s="552"/>
      <c r="F2" s="553"/>
      <c r="G2" s="76"/>
      <c r="H2" s="76"/>
      <c r="I2" s="76"/>
      <c r="J2" s="76"/>
    </row>
    <row r="3" spans="1:16" ht="12.75" customHeight="1">
      <c r="A3" s="375"/>
      <c r="B3" s="77"/>
      <c r="C3" s="78"/>
      <c r="D3" s="79"/>
      <c r="E3" s="80"/>
      <c r="F3" s="376"/>
      <c r="G3" s="76"/>
      <c r="H3" s="76"/>
      <c r="I3" s="76"/>
      <c r="J3" s="76"/>
    </row>
    <row r="4" spans="1:16" ht="15.75" customHeight="1">
      <c r="A4" s="377"/>
      <c r="B4" s="81"/>
      <c r="C4" s="82"/>
      <c r="D4" s="399"/>
      <c r="E4" s="554" t="s">
        <v>0</v>
      </c>
      <c r="F4" s="555"/>
      <c r="G4" s="76"/>
      <c r="H4" s="76"/>
      <c r="I4" s="76"/>
      <c r="J4" s="76"/>
    </row>
    <row r="5" spans="1:16" ht="15.75">
      <c r="A5" s="278"/>
      <c r="B5" s="83"/>
      <c r="C5" s="84"/>
      <c r="D5" s="85"/>
      <c r="E5" s="398" t="s">
        <v>324</v>
      </c>
      <c r="F5" s="378" t="s">
        <v>205</v>
      </c>
    </row>
    <row r="6" spans="1:16" ht="15.75">
      <c r="A6" s="278"/>
      <c r="B6" s="83"/>
      <c r="C6" s="84"/>
      <c r="D6" s="85"/>
      <c r="E6" s="99" t="str">
        <f>+gt!E6</f>
        <v>Bağımsız Denetimden Geçmiş</v>
      </c>
      <c r="F6" s="409" t="str">
        <f>+E6</f>
        <v>Bağımsız Denetimden Geçmiş</v>
      </c>
    </row>
    <row r="7" spans="1:16" ht="23.25" customHeight="1">
      <c r="A7" s="355"/>
      <c r="B7" s="86"/>
      <c r="C7" s="87"/>
      <c r="D7" s="88" t="s">
        <v>4</v>
      </c>
      <c r="E7" s="89" t="str">
        <f>+özkaynak!C47</f>
        <v>(01/01-31/12/2010)</v>
      </c>
      <c r="F7" s="301" t="str">
        <f>+özkaynak!C10</f>
        <v>(01/01-31/12/2009)</v>
      </c>
    </row>
    <row r="8" spans="1:16" ht="18.75" customHeight="1">
      <c r="A8" s="280"/>
      <c r="B8" s="103"/>
      <c r="C8" s="104"/>
      <c r="D8" s="105"/>
      <c r="E8" s="107"/>
      <c r="F8" s="379"/>
    </row>
    <row r="9" spans="1:16" ht="15.75">
      <c r="A9" s="278"/>
      <c r="B9" s="91" t="s">
        <v>430</v>
      </c>
      <c r="C9" s="92" t="s">
        <v>431</v>
      </c>
      <c r="D9" s="106"/>
      <c r="E9" s="85"/>
      <c r="F9" s="380"/>
    </row>
    <row r="10" spans="1:16" ht="12.75" customHeight="1">
      <c r="A10" s="278"/>
      <c r="B10" s="91"/>
      <c r="C10" s="92"/>
      <c r="D10" s="106"/>
      <c r="E10" s="85"/>
      <c r="F10" s="380"/>
      <c r="G10" s="95"/>
    </row>
    <row r="11" spans="1:16" ht="15.75">
      <c r="A11" s="278"/>
      <c r="B11" s="93" t="s">
        <v>327</v>
      </c>
      <c r="C11" s="94" t="s">
        <v>565</v>
      </c>
      <c r="D11" s="106"/>
      <c r="E11" s="101">
        <f>SUM(E13:E21)</f>
        <v>347458</v>
      </c>
      <c r="F11" s="308">
        <v>456994</v>
      </c>
      <c r="G11" s="95"/>
      <c r="H11" s="16"/>
    </row>
    <row r="12" spans="1:16" ht="12.75" customHeight="1">
      <c r="A12" s="278"/>
      <c r="B12" s="91"/>
      <c r="C12" s="90"/>
      <c r="D12" s="106"/>
      <c r="E12" s="100"/>
      <c r="F12" s="381"/>
      <c r="G12" s="95"/>
      <c r="H12" s="16"/>
    </row>
    <row r="13" spans="1:16" ht="15.75">
      <c r="A13" s="278"/>
      <c r="B13" s="96" t="s">
        <v>432</v>
      </c>
      <c r="C13" s="90" t="s">
        <v>563</v>
      </c>
      <c r="D13" s="106"/>
      <c r="E13" s="100">
        <v>1126572</v>
      </c>
      <c r="F13" s="381">
        <v>1206091</v>
      </c>
      <c r="G13" s="16"/>
      <c r="H13" s="16"/>
      <c r="P13" s="16"/>
    </row>
    <row r="14" spans="1:16" ht="15.75">
      <c r="A14" s="278"/>
      <c r="B14" s="96" t="s">
        <v>433</v>
      </c>
      <c r="C14" s="90" t="s">
        <v>564</v>
      </c>
      <c r="D14" s="106"/>
      <c r="E14" s="100">
        <v>-612566</v>
      </c>
      <c r="F14" s="381">
        <v>-723532</v>
      </c>
      <c r="G14" s="16"/>
      <c r="H14" s="16"/>
      <c r="P14" s="16"/>
    </row>
    <row r="15" spans="1:16" ht="15.75">
      <c r="A15" s="278"/>
      <c r="B15" s="96" t="s">
        <v>434</v>
      </c>
      <c r="C15" s="90" t="s">
        <v>435</v>
      </c>
      <c r="D15" s="106"/>
      <c r="E15" s="100">
        <v>0</v>
      </c>
      <c r="F15" s="381">
        <v>0</v>
      </c>
      <c r="H15" s="16"/>
    </row>
    <row r="16" spans="1:16" ht="15.75">
      <c r="A16" s="278"/>
      <c r="B16" s="96" t="s">
        <v>436</v>
      </c>
      <c r="C16" s="90" t="s">
        <v>349</v>
      </c>
      <c r="D16" s="106"/>
      <c r="E16" s="100">
        <v>300661</v>
      </c>
      <c r="F16" s="381">
        <v>311003</v>
      </c>
      <c r="H16" s="16"/>
    </row>
    <row r="17" spans="1:16" ht="15.75">
      <c r="A17" s="278"/>
      <c r="B17" s="96" t="s">
        <v>437</v>
      </c>
      <c r="C17" s="90" t="s">
        <v>438</v>
      </c>
      <c r="D17" s="106"/>
      <c r="E17" s="100">
        <f>74023+28496</f>
        <v>102519</v>
      </c>
      <c r="F17" s="381">
        <v>224716</v>
      </c>
      <c r="G17" s="16"/>
      <c r="H17" s="16"/>
      <c r="P17" s="16"/>
    </row>
    <row r="18" spans="1:16" ht="15.75">
      <c r="A18" s="278"/>
      <c r="B18" s="96" t="s">
        <v>439</v>
      </c>
      <c r="C18" s="90" t="s">
        <v>440</v>
      </c>
      <c r="D18" s="106"/>
      <c r="E18" s="100">
        <v>20636</v>
      </c>
      <c r="F18" s="381">
        <v>21917</v>
      </c>
      <c r="H18" s="16"/>
    </row>
    <row r="19" spans="1:16" ht="15.75">
      <c r="A19" s="278"/>
      <c r="B19" s="96" t="s">
        <v>441</v>
      </c>
      <c r="C19" s="90" t="s">
        <v>442</v>
      </c>
      <c r="D19" s="106"/>
      <c r="E19" s="100">
        <v>-242029</v>
      </c>
      <c r="F19" s="381">
        <v>-213048</v>
      </c>
      <c r="H19" s="16"/>
    </row>
    <row r="20" spans="1:16" ht="15.75">
      <c r="A20" s="278"/>
      <c r="B20" s="96" t="s">
        <v>443</v>
      </c>
      <c r="C20" s="90" t="s">
        <v>444</v>
      </c>
      <c r="D20" s="106"/>
      <c r="E20" s="100">
        <v>-89412</v>
      </c>
      <c r="F20" s="381">
        <v>-90450</v>
      </c>
      <c r="H20" s="16"/>
    </row>
    <row r="21" spans="1:16" ht="15.75">
      <c r="A21" s="278"/>
      <c r="B21" s="96" t="s">
        <v>445</v>
      </c>
      <c r="C21" s="90" t="s">
        <v>89</v>
      </c>
      <c r="D21" s="106"/>
      <c r="E21" s="100">
        <f>-410748+151746+79</f>
        <v>-258923</v>
      </c>
      <c r="F21" s="381">
        <v>-279703</v>
      </c>
      <c r="G21" s="16"/>
      <c r="H21" s="16"/>
      <c r="I21" s="16"/>
    </row>
    <row r="22" spans="1:16" ht="12.75" customHeight="1">
      <c r="A22" s="278"/>
      <c r="B22" s="83"/>
      <c r="C22" s="90"/>
      <c r="D22" s="106"/>
      <c r="E22" s="100"/>
      <c r="F22" s="381"/>
      <c r="G22" s="95"/>
      <c r="H22" s="16"/>
      <c r="P22" s="95"/>
    </row>
    <row r="23" spans="1:16" ht="15.75">
      <c r="A23" s="278"/>
      <c r="B23" s="93" t="s">
        <v>135</v>
      </c>
      <c r="C23" s="94" t="s">
        <v>446</v>
      </c>
      <c r="D23" s="106"/>
      <c r="E23" s="101">
        <f>SUM(E25:E34)</f>
        <v>28203</v>
      </c>
      <c r="F23" s="308">
        <f>SUM(F25:F34)</f>
        <v>-56136</v>
      </c>
      <c r="G23" s="95"/>
      <c r="H23" s="16"/>
      <c r="P23" s="95"/>
    </row>
    <row r="24" spans="1:16" ht="12.75" customHeight="1">
      <c r="A24" s="278"/>
      <c r="B24" s="83"/>
      <c r="C24" s="90"/>
      <c r="D24" s="106"/>
      <c r="E24" s="100"/>
      <c r="F24" s="381"/>
      <c r="G24" s="95"/>
      <c r="H24" s="16"/>
      <c r="P24" s="95"/>
    </row>
    <row r="25" spans="1:16" ht="15.75">
      <c r="A25" s="278"/>
      <c r="B25" s="96" t="s">
        <v>447</v>
      </c>
      <c r="C25" s="90" t="s">
        <v>448</v>
      </c>
      <c r="D25" s="106"/>
      <c r="E25" s="100">
        <v>0</v>
      </c>
      <c r="F25" s="381">
        <v>0</v>
      </c>
      <c r="G25" s="16"/>
      <c r="H25" s="16"/>
    </row>
    <row r="26" spans="1:16" ht="15.75">
      <c r="A26" s="278"/>
      <c r="B26" s="96" t="s">
        <v>449</v>
      </c>
      <c r="C26" s="18" t="s">
        <v>450</v>
      </c>
      <c r="D26" s="106"/>
      <c r="E26" s="100">
        <v>0</v>
      </c>
      <c r="F26" s="381">
        <v>0</v>
      </c>
      <c r="G26" s="16"/>
      <c r="H26" s="16"/>
    </row>
    <row r="27" spans="1:16" ht="15.75">
      <c r="A27" s="278"/>
      <c r="B27" s="96" t="s">
        <v>451</v>
      </c>
      <c r="C27" s="90" t="s">
        <v>452</v>
      </c>
      <c r="D27" s="106"/>
      <c r="E27" s="100">
        <v>378883</v>
      </c>
      <c r="F27" s="381">
        <v>-1153530</v>
      </c>
      <c r="G27" s="16"/>
      <c r="H27" s="16"/>
    </row>
    <row r="28" spans="1:16" ht="15.75">
      <c r="A28" s="278"/>
      <c r="B28" s="96" t="s">
        <v>453</v>
      </c>
      <c r="C28" s="90" t="s">
        <v>454</v>
      </c>
      <c r="D28" s="106"/>
      <c r="E28" s="100">
        <v>-2857397</v>
      </c>
      <c r="F28" s="381">
        <v>-2049726</v>
      </c>
      <c r="G28" s="16"/>
      <c r="H28" s="16"/>
    </row>
    <row r="29" spans="1:16" ht="15.75">
      <c r="A29" s="278"/>
      <c r="B29" s="96" t="s">
        <v>455</v>
      </c>
      <c r="C29" s="90" t="s">
        <v>456</v>
      </c>
      <c r="D29" s="106"/>
      <c r="E29" s="100">
        <v>-13652</v>
      </c>
      <c r="F29" s="381">
        <v>-131550</v>
      </c>
      <c r="G29" s="16"/>
      <c r="H29" s="16"/>
      <c r="P29" s="16"/>
    </row>
    <row r="30" spans="1:16" ht="15.75">
      <c r="A30" s="278"/>
      <c r="B30" s="96" t="s">
        <v>457</v>
      </c>
      <c r="C30" s="90" t="s">
        <v>458</v>
      </c>
      <c r="D30" s="106"/>
      <c r="E30" s="100">
        <v>10926</v>
      </c>
      <c r="F30" s="381">
        <v>-1157</v>
      </c>
      <c r="G30" s="16"/>
      <c r="H30" s="16"/>
    </row>
    <row r="31" spans="1:16" ht="15.75">
      <c r="A31" s="278"/>
      <c r="B31" s="96" t="s">
        <v>459</v>
      </c>
      <c r="C31" s="90" t="s">
        <v>460</v>
      </c>
      <c r="D31" s="106"/>
      <c r="E31" s="100">
        <f>2068275-140324</f>
        <v>1927951</v>
      </c>
      <c r="F31" s="381">
        <v>3347481</v>
      </c>
      <c r="G31" s="16"/>
      <c r="H31" s="16"/>
    </row>
    <row r="32" spans="1:16" ht="15.75">
      <c r="A32" s="278"/>
      <c r="B32" s="96" t="s">
        <v>461</v>
      </c>
      <c r="C32" s="90" t="s">
        <v>462</v>
      </c>
      <c r="D32" s="106"/>
      <c r="E32" s="100">
        <f>457036-39918</f>
        <v>417118</v>
      </c>
      <c r="F32" s="381">
        <v>-215346</v>
      </c>
      <c r="G32" s="16"/>
      <c r="H32" s="16"/>
    </row>
    <row r="33" spans="1:16" ht="15.75">
      <c r="A33" s="278"/>
      <c r="B33" s="96" t="s">
        <v>463</v>
      </c>
      <c r="C33" s="90" t="s">
        <v>464</v>
      </c>
      <c r="D33" s="106"/>
      <c r="E33" s="100">
        <v>0</v>
      </c>
      <c r="F33" s="381">
        <v>0</v>
      </c>
      <c r="G33" s="16"/>
      <c r="H33" s="16"/>
    </row>
    <row r="34" spans="1:16" ht="15.75">
      <c r="A34" s="278"/>
      <c r="B34" s="96" t="s">
        <v>465</v>
      </c>
      <c r="C34" s="90" t="s">
        <v>466</v>
      </c>
      <c r="D34" s="106"/>
      <c r="E34" s="100">
        <v>164374</v>
      </c>
      <c r="F34" s="307">
        <v>147692</v>
      </c>
      <c r="G34" s="16"/>
      <c r="H34" s="16"/>
      <c r="P34" s="95"/>
    </row>
    <row r="35" spans="1:16" ht="12.75" customHeight="1">
      <c r="A35" s="278"/>
      <c r="B35" s="91"/>
      <c r="C35" s="90"/>
      <c r="D35" s="83"/>
      <c r="E35" s="102"/>
      <c r="F35" s="307"/>
      <c r="G35" s="95"/>
      <c r="H35" s="16"/>
      <c r="P35" s="95"/>
    </row>
    <row r="36" spans="1:16" ht="15.75">
      <c r="A36" s="278"/>
      <c r="B36" s="91" t="s">
        <v>8</v>
      </c>
      <c r="C36" s="94" t="s">
        <v>467</v>
      </c>
      <c r="D36" s="106"/>
      <c r="E36" s="101">
        <f>E11+E23</f>
        <v>375661</v>
      </c>
      <c r="F36" s="308">
        <f>F11+F23</f>
        <v>400858</v>
      </c>
      <c r="G36" s="95"/>
      <c r="H36" s="16"/>
      <c r="P36" s="95"/>
    </row>
    <row r="37" spans="1:16" ht="12.75" customHeight="1">
      <c r="A37" s="278"/>
      <c r="B37" s="91"/>
      <c r="C37" s="90"/>
      <c r="D37" s="83"/>
      <c r="E37" s="102"/>
      <c r="F37" s="307"/>
      <c r="G37" s="95"/>
      <c r="H37" s="16"/>
      <c r="P37" s="95"/>
    </row>
    <row r="38" spans="1:16" ht="15.75">
      <c r="A38" s="278"/>
      <c r="B38" s="91" t="s">
        <v>468</v>
      </c>
      <c r="C38" s="92" t="s">
        <v>469</v>
      </c>
      <c r="D38" s="83"/>
      <c r="E38" s="102"/>
      <c r="F38" s="307"/>
      <c r="G38" s="95"/>
      <c r="H38" s="16"/>
      <c r="P38" s="95"/>
    </row>
    <row r="39" spans="1:16" ht="12.75" customHeight="1">
      <c r="A39" s="278"/>
      <c r="B39" s="83"/>
      <c r="C39" s="90"/>
      <c r="D39" s="83"/>
      <c r="E39" s="102"/>
      <c r="F39" s="307"/>
      <c r="G39" s="95"/>
      <c r="H39" s="16"/>
      <c r="P39" s="95"/>
    </row>
    <row r="40" spans="1:16" ht="15.75">
      <c r="A40" s="278"/>
      <c r="B40" s="91" t="s">
        <v>11</v>
      </c>
      <c r="C40" s="94" t="s">
        <v>470</v>
      </c>
      <c r="D40" s="106"/>
      <c r="E40" s="101">
        <f>SUM(E42:E50)</f>
        <v>-312333</v>
      </c>
      <c r="F40" s="308">
        <f>SUM(F42:F50)</f>
        <v>-204757</v>
      </c>
      <c r="H40" s="16"/>
    </row>
    <row r="41" spans="1:16" ht="12.75" customHeight="1">
      <c r="A41" s="278"/>
      <c r="B41" s="83"/>
      <c r="C41" s="90"/>
      <c r="D41" s="83"/>
      <c r="E41" s="102"/>
      <c r="F41" s="307"/>
      <c r="H41" s="16"/>
    </row>
    <row r="42" spans="1:16" ht="15.75">
      <c r="A42" s="278"/>
      <c r="B42" s="97" t="s">
        <v>14</v>
      </c>
      <c r="C42" s="90" t="s">
        <v>566</v>
      </c>
      <c r="D42" s="106"/>
      <c r="E42" s="100">
        <v>-46696</v>
      </c>
      <c r="F42" s="381">
        <v>-22804</v>
      </c>
      <c r="H42" s="16"/>
    </row>
    <row r="43" spans="1:16" ht="15.75">
      <c r="A43" s="278"/>
      <c r="B43" s="97" t="s">
        <v>22</v>
      </c>
      <c r="C43" s="90" t="s">
        <v>567</v>
      </c>
      <c r="D43" s="106"/>
      <c r="E43" s="100">
        <v>0</v>
      </c>
      <c r="F43" s="381">
        <v>0</v>
      </c>
      <c r="H43" s="16"/>
    </row>
    <row r="44" spans="1:16" ht="15.75">
      <c r="A44" s="278"/>
      <c r="B44" s="97" t="s">
        <v>27</v>
      </c>
      <c r="C44" s="90" t="s">
        <v>471</v>
      </c>
      <c r="D44" s="106"/>
      <c r="E44" s="100">
        <v>-47537</v>
      </c>
      <c r="F44" s="381">
        <v>-42932</v>
      </c>
      <c r="H44" s="16"/>
      <c r="I44" s="16"/>
    </row>
    <row r="45" spans="1:16" ht="15.75">
      <c r="A45" s="278"/>
      <c r="B45" s="97" t="s">
        <v>345</v>
      </c>
      <c r="C45" s="90" t="s">
        <v>472</v>
      </c>
      <c r="D45" s="106"/>
      <c r="E45" s="100">
        <v>81900</v>
      </c>
      <c r="F45" s="381">
        <v>10979</v>
      </c>
      <c r="H45" s="16"/>
    </row>
    <row r="46" spans="1:16" ht="15.75">
      <c r="A46" s="278"/>
      <c r="B46" s="97" t="s">
        <v>346</v>
      </c>
      <c r="C46" s="90" t="s">
        <v>473</v>
      </c>
      <c r="D46" s="106"/>
      <c r="E46" s="100">
        <v>-350000</v>
      </c>
      <c r="F46" s="381">
        <v>-75000</v>
      </c>
      <c r="H46" s="16"/>
    </row>
    <row r="47" spans="1:16" ht="15.75">
      <c r="A47" s="278"/>
      <c r="B47" s="97" t="s">
        <v>474</v>
      </c>
      <c r="C47" s="90" t="s">
        <v>475</v>
      </c>
      <c r="D47" s="106"/>
      <c r="E47" s="100">
        <v>50000</v>
      </c>
      <c r="F47" s="381">
        <v>0</v>
      </c>
      <c r="H47" s="16"/>
    </row>
    <row r="48" spans="1:16" ht="15.75">
      <c r="A48" s="278"/>
      <c r="B48" s="97" t="s">
        <v>476</v>
      </c>
      <c r="C48" s="90" t="s">
        <v>477</v>
      </c>
      <c r="D48" s="106"/>
      <c r="E48" s="100">
        <v>-50000</v>
      </c>
      <c r="F48" s="381">
        <v>-75000</v>
      </c>
      <c r="H48" s="16"/>
    </row>
    <row r="49" spans="1:8" ht="15.75">
      <c r="A49" s="278"/>
      <c r="B49" s="97" t="s">
        <v>478</v>
      </c>
      <c r="C49" s="90" t="s">
        <v>479</v>
      </c>
      <c r="D49" s="106"/>
      <c r="E49" s="100">
        <v>50000</v>
      </c>
      <c r="F49" s="381">
        <v>0</v>
      </c>
      <c r="H49" s="16"/>
    </row>
    <row r="50" spans="1:8" ht="15.75">
      <c r="A50" s="278"/>
      <c r="B50" s="97" t="s">
        <v>480</v>
      </c>
      <c r="C50" s="90" t="s">
        <v>89</v>
      </c>
      <c r="D50" s="106"/>
      <c r="E50" s="100">
        <v>0</v>
      </c>
      <c r="F50" s="381">
        <v>0</v>
      </c>
      <c r="H50" s="16"/>
    </row>
    <row r="51" spans="1:8" ht="12.75" customHeight="1">
      <c r="A51" s="278"/>
      <c r="B51" s="83"/>
      <c r="C51" s="90"/>
      <c r="D51" s="106"/>
      <c r="E51" s="100"/>
      <c r="F51" s="381"/>
      <c r="H51" s="16"/>
    </row>
    <row r="52" spans="1:8" ht="15.75">
      <c r="A52" s="278"/>
      <c r="B52" s="91" t="s">
        <v>481</v>
      </c>
      <c r="C52" s="92" t="s">
        <v>482</v>
      </c>
      <c r="D52" s="106"/>
      <c r="E52" s="100"/>
      <c r="F52" s="381"/>
      <c r="H52" s="16"/>
    </row>
    <row r="53" spans="1:8" ht="12.75" customHeight="1">
      <c r="A53" s="278"/>
      <c r="B53" s="83"/>
      <c r="C53" s="90"/>
      <c r="D53" s="106"/>
      <c r="E53" s="100"/>
      <c r="F53" s="381"/>
      <c r="H53" s="16"/>
    </row>
    <row r="54" spans="1:8" ht="15.75">
      <c r="A54" s="278"/>
      <c r="B54" s="91" t="s">
        <v>28</v>
      </c>
      <c r="C54" s="94" t="s">
        <v>483</v>
      </c>
      <c r="D54" s="106"/>
      <c r="E54" s="101">
        <f>SUM(E56:E61)</f>
        <v>-30000</v>
      </c>
      <c r="F54" s="308">
        <v>-6</v>
      </c>
      <c r="H54" s="16"/>
    </row>
    <row r="55" spans="1:8" ht="12.75" customHeight="1">
      <c r="A55" s="278"/>
      <c r="B55" s="91"/>
      <c r="C55" s="90"/>
      <c r="D55" s="106"/>
      <c r="E55" s="100"/>
      <c r="F55" s="381"/>
      <c r="H55" s="16"/>
    </row>
    <row r="56" spans="1:8" ht="15.75">
      <c r="A56" s="278"/>
      <c r="B56" s="97" t="s">
        <v>484</v>
      </c>
      <c r="C56" s="90" t="s">
        <v>485</v>
      </c>
      <c r="D56" s="106"/>
      <c r="E56" s="100">
        <v>0</v>
      </c>
      <c r="F56" s="381">
        <v>0</v>
      </c>
      <c r="H56" s="16"/>
    </row>
    <row r="57" spans="1:8" ht="15.75">
      <c r="A57" s="278"/>
      <c r="B57" s="97" t="s">
        <v>486</v>
      </c>
      <c r="C57" s="90" t="s">
        <v>487</v>
      </c>
      <c r="D57" s="106"/>
      <c r="E57" s="100">
        <v>0</v>
      </c>
      <c r="F57" s="381">
        <v>0</v>
      </c>
      <c r="H57" s="16"/>
    </row>
    <row r="58" spans="1:8" ht="15.75" customHeight="1">
      <c r="A58" s="278"/>
      <c r="B58" s="97" t="s">
        <v>488</v>
      </c>
      <c r="C58" s="90" t="s">
        <v>499</v>
      </c>
      <c r="D58" s="106"/>
      <c r="E58" s="100">
        <v>0</v>
      </c>
      <c r="F58" s="381">
        <v>0</v>
      </c>
      <c r="H58" s="16"/>
    </row>
    <row r="59" spans="1:8" ht="15" customHeight="1">
      <c r="A59" s="278"/>
      <c r="B59" s="97" t="s">
        <v>489</v>
      </c>
      <c r="C59" s="90" t="s">
        <v>583</v>
      </c>
      <c r="D59" s="106"/>
      <c r="E59" s="100">
        <v>-30000</v>
      </c>
      <c r="F59" s="381">
        <v>0</v>
      </c>
      <c r="H59" s="16"/>
    </row>
    <row r="60" spans="1:8" ht="13.5" customHeight="1">
      <c r="A60" s="278"/>
      <c r="B60" s="97" t="s">
        <v>490</v>
      </c>
      <c r="C60" s="90" t="s">
        <v>491</v>
      </c>
      <c r="D60" s="106"/>
      <c r="E60" s="100">
        <v>0</v>
      </c>
      <c r="F60" s="381">
        <v>-6</v>
      </c>
      <c r="H60" s="16"/>
    </row>
    <row r="61" spans="1:8" ht="15.75">
      <c r="A61" s="278"/>
      <c r="B61" s="97" t="s">
        <v>492</v>
      </c>
      <c r="C61" s="90" t="s">
        <v>89</v>
      </c>
      <c r="D61" s="106"/>
      <c r="E61" s="100">
        <v>0</v>
      </c>
      <c r="F61" s="381">
        <v>0</v>
      </c>
      <c r="H61" s="16"/>
    </row>
    <row r="62" spans="1:8" ht="12.75" customHeight="1">
      <c r="A62" s="278"/>
      <c r="B62" s="93"/>
      <c r="C62" s="90"/>
      <c r="D62" s="106"/>
      <c r="E62" s="100"/>
      <c r="F62" s="381"/>
      <c r="H62" s="16"/>
    </row>
    <row r="63" spans="1:8" ht="15.75">
      <c r="A63" s="278"/>
      <c r="B63" s="91" t="s">
        <v>31</v>
      </c>
      <c r="C63" s="94" t="s">
        <v>493</v>
      </c>
      <c r="D63" s="106"/>
      <c r="E63" s="101">
        <v>8397</v>
      </c>
      <c r="F63" s="308">
        <v>-2641</v>
      </c>
      <c r="H63" s="16"/>
    </row>
    <row r="64" spans="1:8" ht="12.75" customHeight="1">
      <c r="A64" s="278"/>
      <c r="B64" s="83"/>
      <c r="C64" s="90"/>
      <c r="D64" s="83"/>
      <c r="E64" s="102"/>
      <c r="F64" s="307"/>
      <c r="H64" s="16"/>
    </row>
    <row r="65" spans="1:9" ht="15.75">
      <c r="A65" s="278"/>
      <c r="B65" s="91" t="s">
        <v>33</v>
      </c>
      <c r="C65" s="94" t="s">
        <v>494</v>
      </c>
      <c r="D65" s="106"/>
      <c r="E65" s="101">
        <f>E63+E54+E36+E40</f>
        <v>41725</v>
      </c>
      <c r="F65" s="308">
        <f>F63+F54+F36+F40</f>
        <v>193454</v>
      </c>
      <c r="H65" s="16"/>
      <c r="I65" s="16"/>
    </row>
    <row r="66" spans="1:9" ht="12.75" customHeight="1">
      <c r="A66" s="278"/>
      <c r="B66" s="91"/>
      <c r="C66" s="92"/>
      <c r="D66" s="106"/>
      <c r="E66" s="100"/>
      <c r="F66" s="381"/>
      <c r="H66" s="16"/>
    </row>
    <row r="67" spans="1:9" ht="18.75">
      <c r="A67" s="278"/>
      <c r="B67" s="91" t="s">
        <v>40</v>
      </c>
      <c r="C67" s="94" t="s">
        <v>496</v>
      </c>
      <c r="D67" s="14" t="s">
        <v>10</v>
      </c>
      <c r="E67" s="101">
        <v>378343</v>
      </c>
      <c r="F67" s="308">
        <v>184889</v>
      </c>
      <c r="H67" s="16"/>
    </row>
    <row r="68" spans="1:9" ht="12.75" customHeight="1">
      <c r="A68" s="278"/>
      <c r="B68" s="91"/>
      <c r="C68" s="84"/>
      <c r="D68" s="106"/>
      <c r="E68" s="100"/>
      <c r="F68" s="381"/>
      <c r="H68" s="16"/>
    </row>
    <row r="69" spans="1:9" ht="15.75">
      <c r="A69" s="278"/>
      <c r="B69" s="91" t="s">
        <v>52</v>
      </c>
      <c r="C69" s="94" t="s">
        <v>495</v>
      </c>
      <c r="D69" s="14" t="s">
        <v>10</v>
      </c>
      <c r="E69" s="101">
        <f>E65+E67</f>
        <v>420068</v>
      </c>
      <c r="F69" s="308">
        <f>F65+F67</f>
        <v>378343</v>
      </c>
      <c r="H69" s="16"/>
    </row>
    <row r="70" spans="1:9" ht="18.75">
      <c r="A70" s="382"/>
      <c r="B70" s="383"/>
      <c r="C70" s="384"/>
      <c r="D70" s="385"/>
      <c r="E70" s="386"/>
      <c r="F70" s="387"/>
    </row>
    <row r="71" spans="1:9" ht="15.75">
      <c r="C71" s="391"/>
      <c r="D71" s="98"/>
    </row>
    <row r="72" spans="1:9" ht="15.75">
      <c r="D72" s="98"/>
      <c r="E72" s="16"/>
    </row>
    <row r="78" spans="1:9" ht="15.75">
      <c r="D78" s="98"/>
    </row>
    <row r="79" spans="1:9" ht="15.75">
      <c r="D79" s="98"/>
    </row>
    <row r="80" spans="1:9" ht="15.75">
      <c r="D80" s="98"/>
    </row>
    <row r="81" spans="4:4" ht="15.75">
      <c r="D81" s="98"/>
    </row>
    <row r="82" spans="4:4" ht="15.75">
      <c r="D82" s="98"/>
    </row>
    <row r="83" spans="4:4" ht="15.75">
      <c r="D83" s="98"/>
    </row>
    <row r="84" spans="4:4" ht="15.75">
      <c r="D84" s="98"/>
    </row>
    <row r="85" spans="4:4" ht="15.75">
      <c r="D85" s="98"/>
    </row>
    <row r="86" spans="4:4" ht="15.75">
      <c r="D86" s="98"/>
    </row>
    <row r="87" spans="4:4" ht="15.75">
      <c r="D87" s="98"/>
    </row>
    <row r="88" spans="4:4" ht="15.75">
      <c r="D88" s="98"/>
    </row>
    <row r="89" spans="4:4" ht="15.75">
      <c r="D89" s="98"/>
    </row>
    <row r="90" spans="4:4" ht="15.75">
      <c r="D90" s="98"/>
    </row>
    <row r="91" spans="4:4" ht="15.75">
      <c r="D91" s="98"/>
    </row>
    <row r="92" spans="4:4" ht="15.75">
      <c r="D92" s="98"/>
    </row>
    <row r="93" spans="4:4" ht="15.75">
      <c r="D93" s="98"/>
    </row>
    <row r="94" spans="4:4" ht="15.75">
      <c r="D94" s="98"/>
    </row>
    <row r="95" spans="4:4" ht="15.75">
      <c r="D95" s="98"/>
    </row>
    <row r="96" spans="4:4" ht="15.75">
      <c r="D96" s="98"/>
    </row>
    <row r="97" spans="4:4" ht="15.75">
      <c r="D97" s="98"/>
    </row>
    <row r="98" spans="4:4" ht="15.75">
      <c r="D98" s="98"/>
    </row>
    <row r="99" spans="4:4" ht="15.75">
      <c r="D99" s="98"/>
    </row>
    <row r="100" spans="4:4" ht="15.75">
      <c r="D100" s="98"/>
    </row>
    <row r="101" spans="4:4" ht="15.75">
      <c r="D101" s="98"/>
    </row>
    <row r="102" spans="4:4" ht="15.75">
      <c r="D102" s="98"/>
    </row>
    <row r="103" spans="4:4" ht="15.75">
      <c r="D103" s="98"/>
    </row>
    <row r="104" spans="4:4" ht="15.75">
      <c r="D104" s="98"/>
    </row>
    <row r="105" spans="4:4" ht="15.75">
      <c r="D105" s="98"/>
    </row>
    <row r="106" spans="4:4" ht="15.75">
      <c r="D106" s="98"/>
    </row>
    <row r="107" spans="4:4" ht="15.75">
      <c r="D107" s="98"/>
    </row>
    <row r="108" spans="4:4" ht="15.75">
      <c r="D108" s="98"/>
    </row>
    <row r="109" spans="4:4" ht="15.75">
      <c r="D109" s="98"/>
    </row>
    <row r="110" spans="4:4" ht="15.75">
      <c r="D110" s="98"/>
    </row>
    <row r="111" spans="4:4" ht="15.75">
      <c r="D111" s="98"/>
    </row>
    <row r="112" spans="4:4" ht="15.75">
      <c r="D112" s="98"/>
    </row>
    <row r="113" spans="4:4" ht="15.75">
      <c r="D113" s="98"/>
    </row>
    <row r="114" spans="4:4" ht="15.75">
      <c r="D114" s="98"/>
    </row>
    <row r="115" spans="4:4" ht="15.75">
      <c r="D115" s="98"/>
    </row>
    <row r="116" spans="4:4" ht="15.75">
      <c r="D116" s="98"/>
    </row>
    <row r="117" spans="4:4" ht="15.75">
      <c r="D117" s="98"/>
    </row>
    <row r="118" spans="4:4" ht="15.75">
      <c r="D118" s="98"/>
    </row>
  </sheetData>
  <mergeCells count="2">
    <mergeCell ref="A2:F2"/>
    <mergeCell ref="E4:F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
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2:F101"/>
  <sheetViews>
    <sheetView view="pageBreakPreview" topLeftCell="A45" zoomScale="60" workbookViewId="0">
      <selection activeCell="C70" sqref="C70"/>
    </sheetView>
  </sheetViews>
  <sheetFormatPr defaultRowHeight="18" customHeight="1"/>
  <cols>
    <col min="1" max="1" width="2.7109375" style="470" customWidth="1"/>
    <col min="2" max="2" width="6.28515625" style="471" customWidth="1"/>
    <col min="3" max="3" width="90" style="472" customWidth="1"/>
    <col min="4" max="4" width="33.140625" style="470" customWidth="1"/>
    <col min="5" max="5" width="37" style="470" customWidth="1"/>
    <col min="6" max="6" width="11" style="419" bestFit="1" customWidth="1"/>
    <col min="7" max="256" width="9.140625" style="419"/>
    <col min="257" max="257" width="2.7109375" style="419" customWidth="1"/>
    <col min="258" max="258" width="6.28515625" style="419" customWidth="1"/>
    <col min="259" max="259" width="90" style="419" customWidth="1"/>
    <col min="260" max="260" width="33.140625" style="419" customWidth="1"/>
    <col min="261" max="261" width="37" style="419" customWidth="1"/>
    <col min="262" max="262" width="11" style="419" bestFit="1" customWidth="1"/>
    <col min="263" max="512" width="9.140625" style="419"/>
    <col min="513" max="513" width="2.7109375" style="419" customWidth="1"/>
    <col min="514" max="514" width="6.28515625" style="419" customWidth="1"/>
    <col min="515" max="515" width="90" style="419" customWidth="1"/>
    <col min="516" max="516" width="33.140625" style="419" customWidth="1"/>
    <col min="517" max="517" width="37" style="419" customWidth="1"/>
    <col min="518" max="518" width="11" style="419" bestFit="1" customWidth="1"/>
    <col min="519" max="768" width="9.140625" style="419"/>
    <col min="769" max="769" width="2.7109375" style="419" customWidth="1"/>
    <col min="770" max="770" width="6.28515625" style="419" customWidth="1"/>
    <col min="771" max="771" width="90" style="419" customWidth="1"/>
    <col min="772" max="772" width="33.140625" style="419" customWidth="1"/>
    <col min="773" max="773" width="37" style="419" customWidth="1"/>
    <col min="774" max="774" width="11" style="419" bestFit="1" customWidth="1"/>
    <col min="775" max="1024" width="9.140625" style="419"/>
    <col min="1025" max="1025" width="2.7109375" style="419" customWidth="1"/>
    <col min="1026" max="1026" width="6.28515625" style="419" customWidth="1"/>
    <col min="1027" max="1027" width="90" style="419" customWidth="1"/>
    <col min="1028" max="1028" width="33.140625" style="419" customWidth="1"/>
    <col min="1029" max="1029" width="37" style="419" customWidth="1"/>
    <col min="1030" max="1030" width="11" style="419" bestFit="1" customWidth="1"/>
    <col min="1031" max="1280" width="9.140625" style="419"/>
    <col min="1281" max="1281" width="2.7109375" style="419" customWidth="1"/>
    <col min="1282" max="1282" width="6.28515625" style="419" customWidth="1"/>
    <col min="1283" max="1283" width="90" style="419" customWidth="1"/>
    <col min="1284" max="1284" width="33.140625" style="419" customWidth="1"/>
    <col min="1285" max="1285" width="37" style="419" customWidth="1"/>
    <col min="1286" max="1286" width="11" style="419" bestFit="1" customWidth="1"/>
    <col min="1287" max="1536" width="9.140625" style="419"/>
    <col min="1537" max="1537" width="2.7109375" style="419" customWidth="1"/>
    <col min="1538" max="1538" width="6.28515625" style="419" customWidth="1"/>
    <col min="1539" max="1539" width="90" style="419" customWidth="1"/>
    <col min="1540" max="1540" width="33.140625" style="419" customWidth="1"/>
    <col min="1541" max="1541" width="37" style="419" customWidth="1"/>
    <col min="1542" max="1542" width="11" style="419" bestFit="1" customWidth="1"/>
    <col min="1543" max="1792" width="9.140625" style="419"/>
    <col min="1793" max="1793" width="2.7109375" style="419" customWidth="1"/>
    <col min="1794" max="1794" width="6.28515625" style="419" customWidth="1"/>
    <col min="1795" max="1795" width="90" style="419" customWidth="1"/>
    <col min="1796" max="1796" width="33.140625" style="419" customWidth="1"/>
    <col min="1797" max="1797" width="37" style="419" customWidth="1"/>
    <col min="1798" max="1798" width="11" style="419" bestFit="1" customWidth="1"/>
    <col min="1799" max="2048" width="9.140625" style="419"/>
    <col min="2049" max="2049" width="2.7109375" style="419" customWidth="1"/>
    <col min="2050" max="2050" width="6.28515625" style="419" customWidth="1"/>
    <col min="2051" max="2051" width="90" style="419" customWidth="1"/>
    <col min="2052" max="2052" width="33.140625" style="419" customWidth="1"/>
    <col min="2053" max="2053" width="37" style="419" customWidth="1"/>
    <col min="2054" max="2054" width="11" style="419" bestFit="1" customWidth="1"/>
    <col min="2055" max="2304" width="9.140625" style="419"/>
    <col min="2305" max="2305" width="2.7109375" style="419" customWidth="1"/>
    <col min="2306" max="2306" width="6.28515625" style="419" customWidth="1"/>
    <col min="2307" max="2307" width="90" style="419" customWidth="1"/>
    <col min="2308" max="2308" width="33.140625" style="419" customWidth="1"/>
    <col min="2309" max="2309" width="37" style="419" customWidth="1"/>
    <col min="2310" max="2310" width="11" style="419" bestFit="1" customWidth="1"/>
    <col min="2311" max="2560" width="9.140625" style="419"/>
    <col min="2561" max="2561" width="2.7109375" style="419" customWidth="1"/>
    <col min="2562" max="2562" width="6.28515625" style="419" customWidth="1"/>
    <col min="2563" max="2563" width="90" style="419" customWidth="1"/>
    <col min="2564" max="2564" width="33.140625" style="419" customWidth="1"/>
    <col min="2565" max="2565" width="37" style="419" customWidth="1"/>
    <col min="2566" max="2566" width="11" style="419" bestFit="1" customWidth="1"/>
    <col min="2567" max="2816" width="9.140625" style="419"/>
    <col min="2817" max="2817" width="2.7109375" style="419" customWidth="1"/>
    <col min="2818" max="2818" width="6.28515625" style="419" customWidth="1"/>
    <col min="2819" max="2819" width="90" style="419" customWidth="1"/>
    <col min="2820" max="2820" width="33.140625" style="419" customWidth="1"/>
    <col min="2821" max="2821" width="37" style="419" customWidth="1"/>
    <col min="2822" max="2822" width="11" style="419" bestFit="1" customWidth="1"/>
    <col min="2823" max="3072" width="9.140625" style="419"/>
    <col min="3073" max="3073" width="2.7109375" style="419" customWidth="1"/>
    <col min="3074" max="3074" width="6.28515625" style="419" customWidth="1"/>
    <col min="3075" max="3075" width="90" style="419" customWidth="1"/>
    <col min="3076" max="3076" width="33.140625" style="419" customWidth="1"/>
    <col min="3077" max="3077" width="37" style="419" customWidth="1"/>
    <col min="3078" max="3078" width="11" style="419" bestFit="1" customWidth="1"/>
    <col min="3079" max="3328" width="9.140625" style="419"/>
    <col min="3329" max="3329" width="2.7109375" style="419" customWidth="1"/>
    <col min="3330" max="3330" width="6.28515625" style="419" customWidth="1"/>
    <col min="3331" max="3331" width="90" style="419" customWidth="1"/>
    <col min="3332" max="3332" width="33.140625" style="419" customWidth="1"/>
    <col min="3333" max="3333" width="37" style="419" customWidth="1"/>
    <col min="3334" max="3334" width="11" style="419" bestFit="1" customWidth="1"/>
    <col min="3335" max="3584" width="9.140625" style="419"/>
    <col min="3585" max="3585" width="2.7109375" style="419" customWidth="1"/>
    <col min="3586" max="3586" width="6.28515625" style="419" customWidth="1"/>
    <col min="3587" max="3587" width="90" style="419" customWidth="1"/>
    <col min="3588" max="3588" width="33.140625" style="419" customWidth="1"/>
    <col min="3589" max="3589" width="37" style="419" customWidth="1"/>
    <col min="3590" max="3590" width="11" style="419" bestFit="1" customWidth="1"/>
    <col min="3591" max="3840" width="9.140625" style="419"/>
    <col min="3841" max="3841" width="2.7109375" style="419" customWidth="1"/>
    <col min="3842" max="3842" width="6.28515625" style="419" customWidth="1"/>
    <col min="3843" max="3843" width="90" style="419" customWidth="1"/>
    <col min="3844" max="3844" width="33.140625" style="419" customWidth="1"/>
    <col min="3845" max="3845" width="37" style="419" customWidth="1"/>
    <col min="3846" max="3846" width="11" style="419" bestFit="1" customWidth="1"/>
    <col min="3847" max="4096" width="9.140625" style="419"/>
    <col min="4097" max="4097" width="2.7109375" style="419" customWidth="1"/>
    <col min="4098" max="4098" width="6.28515625" style="419" customWidth="1"/>
    <col min="4099" max="4099" width="90" style="419" customWidth="1"/>
    <col min="4100" max="4100" width="33.140625" style="419" customWidth="1"/>
    <col min="4101" max="4101" width="37" style="419" customWidth="1"/>
    <col min="4102" max="4102" width="11" style="419" bestFit="1" customWidth="1"/>
    <col min="4103" max="4352" width="9.140625" style="419"/>
    <col min="4353" max="4353" width="2.7109375" style="419" customWidth="1"/>
    <col min="4354" max="4354" width="6.28515625" style="419" customWidth="1"/>
    <col min="4355" max="4355" width="90" style="419" customWidth="1"/>
    <col min="4356" max="4356" width="33.140625" style="419" customWidth="1"/>
    <col min="4357" max="4357" width="37" style="419" customWidth="1"/>
    <col min="4358" max="4358" width="11" style="419" bestFit="1" customWidth="1"/>
    <col min="4359" max="4608" width="9.140625" style="419"/>
    <col min="4609" max="4609" width="2.7109375" style="419" customWidth="1"/>
    <col min="4610" max="4610" width="6.28515625" style="419" customWidth="1"/>
    <col min="4611" max="4611" width="90" style="419" customWidth="1"/>
    <col min="4612" max="4612" width="33.140625" style="419" customWidth="1"/>
    <col min="4613" max="4613" width="37" style="419" customWidth="1"/>
    <col min="4614" max="4614" width="11" style="419" bestFit="1" customWidth="1"/>
    <col min="4615" max="4864" width="9.140625" style="419"/>
    <col min="4865" max="4865" width="2.7109375" style="419" customWidth="1"/>
    <col min="4866" max="4866" width="6.28515625" style="419" customWidth="1"/>
    <col min="4867" max="4867" width="90" style="419" customWidth="1"/>
    <col min="4868" max="4868" width="33.140625" style="419" customWidth="1"/>
    <col min="4869" max="4869" width="37" style="419" customWidth="1"/>
    <col min="4870" max="4870" width="11" style="419" bestFit="1" customWidth="1"/>
    <col min="4871" max="5120" width="9.140625" style="419"/>
    <col min="5121" max="5121" width="2.7109375" style="419" customWidth="1"/>
    <col min="5122" max="5122" width="6.28515625" style="419" customWidth="1"/>
    <col min="5123" max="5123" width="90" style="419" customWidth="1"/>
    <col min="5124" max="5124" width="33.140625" style="419" customWidth="1"/>
    <col min="5125" max="5125" width="37" style="419" customWidth="1"/>
    <col min="5126" max="5126" width="11" style="419" bestFit="1" customWidth="1"/>
    <col min="5127" max="5376" width="9.140625" style="419"/>
    <col min="5377" max="5377" width="2.7109375" style="419" customWidth="1"/>
    <col min="5378" max="5378" width="6.28515625" style="419" customWidth="1"/>
    <col min="5379" max="5379" width="90" style="419" customWidth="1"/>
    <col min="5380" max="5380" width="33.140625" style="419" customWidth="1"/>
    <col min="5381" max="5381" width="37" style="419" customWidth="1"/>
    <col min="5382" max="5382" width="11" style="419" bestFit="1" customWidth="1"/>
    <col min="5383" max="5632" width="9.140625" style="419"/>
    <col min="5633" max="5633" width="2.7109375" style="419" customWidth="1"/>
    <col min="5634" max="5634" width="6.28515625" style="419" customWidth="1"/>
    <col min="5635" max="5635" width="90" style="419" customWidth="1"/>
    <col min="5636" max="5636" width="33.140625" style="419" customWidth="1"/>
    <col min="5637" max="5637" width="37" style="419" customWidth="1"/>
    <col min="5638" max="5638" width="11" style="419" bestFit="1" customWidth="1"/>
    <col min="5639" max="5888" width="9.140625" style="419"/>
    <col min="5889" max="5889" width="2.7109375" style="419" customWidth="1"/>
    <col min="5890" max="5890" width="6.28515625" style="419" customWidth="1"/>
    <col min="5891" max="5891" width="90" style="419" customWidth="1"/>
    <col min="5892" max="5892" width="33.140625" style="419" customWidth="1"/>
    <col min="5893" max="5893" width="37" style="419" customWidth="1"/>
    <col min="5894" max="5894" width="11" style="419" bestFit="1" customWidth="1"/>
    <col min="5895" max="6144" width="9.140625" style="419"/>
    <col min="6145" max="6145" width="2.7109375" style="419" customWidth="1"/>
    <col min="6146" max="6146" width="6.28515625" style="419" customWidth="1"/>
    <col min="6147" max="6147" width="90" style="419" customWidth="1"/>
    <col min="6148" max="6148" width="33.140625" style="419" customWidth="1"/>
    <col min="6149" max="6149" width="37" style="419" customWidth="1"/>
    <col min="6150" max="6150" width="11" style="419" bestFit="1" customWidth="1"/>
    <col min="6151" max="6400" width="9.140625" style="419"/>
    <col min="6401" max="6401" width="2.7109375" style="419" customWidth="1"/>
    <col min="6402" max="6402" width="6.28515625" style="419" customWidth="1"/>
    <col min="6403" max="6403" width="90" style="419" customWidth="1"/>
    <col min="6404" max="6404" width="33.140625" style="419" customWidth="1"/>
    <col min="6405" max="6405" width="37" style="419" customWidth="1"/>
    <col min="6406" max="6406" width="11" style="419" bestFit="1" customWidth="1"/>
    <col min="6407" max="6656" width="9.140625" style="419"/>
    <col min="6657" max="6657" width="2.7109375" style="419" customWidth="1"/>
    <col min="6658" max="6658" width="6.28515625" style="419" customWidth="1"/>
    <col min="6659" max="6659" width="90" style="419" customWidth="1"/>
    <col min="6660" max="6660" width="33.140625" style="419" customWidth="1"/>
    <col min="6661" max="6661" width="37" style="419" customWidth="1"/>
    <col min="6662" max="6662" width="11" style="419" bestFit="1" customWidth="1"/>
    <col min="6663" max="6912" width="9.140625" style="419"/>
    <col min="6913" max="6913" width="2.7109375" style="419" customWidth="1"/>
    <col min="6914" max="6914" width="6.28515625" style="419" customWidth="1"/>
    <col min="6915" max="6915" width="90" style="419" customWidth="1"/>
    <col min="6916" max="6916" width="33.140625" style="419" customWidth="1"/>
    <col min="6917" max="6917" width="37" style="419" customWidth="1"/>
    <col min="6918" max="6918" width="11" style="419" bestFit="1" customWidth="1"/>
    <col min="6919" max="7168" width="9.140625" style="419"/>
    <col min="7169" max="7169" width="2.7109375" style="419" customWidth="1"/>
    <col min="7170" max="7170" width="6.28515625" style="419" customWidth="1"/>
    <col min="7171" max="7171" width="90" style="419" customWidth="1"/>
    <col min="7172" max="7172" width="33.140625" style="419" customWidth="1"/>
    <col min="7173" max="7173" width="37" style="419" customWidth="1"/>
    <col min="7174" max="7174" width="11" style="419" bestFit="1" customWidth="1"/>
    <col min="7175" max="7424" width="9.140625" style="419"/>
    <col min="7425" max="7425" width="2.7109375" style="419" customWidth="1"/>
    <col min="7426" max="7426" width="6.28515625" style="419" customWidth="1"/>
    <col min="7427" max="7427" width="90" style="419" customWidth="1"/>
    <col min="7428" max="7428" width="33.140625" style="419" customWidth="1"/>
    <col min="7429" max="7429" width="37" style="419" customWidth="1"/>
    <col min="7430" max="7430" width="11" style="419" bestFit="1" customWidth="1"/>
    <col min="7431" max="7680" width="9.140625" style="419"/>
    <col min="7681" max="7681" width="2.7109375" style="419" customWidth="1"/>
    <col min="7682" max="7682" width="6.28515625" style="419" customWidth="1"/>
    <col min="7683" max="7683" width="90" style="419" customWidth="1"/>
    <col min="7684" max="7684" width="33.140625" style="419" customWidth="1"/>
    <col min="7685" max="7685" width="37" style="419" customWidth="1"/>
    <col min="7686" max="7686" width="11" style="419" bestFit="1" customWidth="1"/>
    <col min="7687" max="7936" width="9.140625" style="419"/>
    <col min="7937" max="7937" width="2.7109375" style="419" customWidth="1"/>
    <col min="7938" max="7938" width="6.28515625" style="419" customWidth="1"/>
    <col min="7939" max="7939" width="90" style="419" customWidth="1"/>
    <col min="7940" max="7940" width="33.140625" style="419" customWidth="1"/>
    <col min="7941" max="7941" width="37" style="419" customWidth="1"/>
    <col min="7942" max="7942" width="11" style="419" bestFit="1" customWidth="1"/>
    <col min="7943" max="8192" width="9.140625" style="419"/>
    <col min="8193" max="8193" width="2.7109375" style="419" customWidth="1"/>
    <col min="8194" max="8194" width="6.28515625" style="419" customWidth="1"/>
    <col min="8195" max="8195" width="90" style="419" customWidth="1"/>
    <col min="8196" max="8196" width="33.140625" style="419" customWidth="1"/>
    <col min="8197" max="8197" width="37" style="419" customWidth="1"/>
    <col min="8198" max="8198" width="11" style="419" bestFit="1" customWidth="1"/>
    <col min="8199" max="8448" width="9.140625" style="419"/>
    <col min="8449" max="8449" width="2.7109375" style="419" customWidth="1"/>
    <col min="8450" max="8450" width="6.28515625" style="419" customWidth="1"/>
    <col min="8451" max="8451" width="90" style="419" customWidth="1"/>
    <col min="8452" max="8452" width="33.140625" style="419" customWidth="1"/>
    <col min="8453" max="8453" width="37" style="419" customWidth="1"/>
    <col min="8454" max="8454" width="11" style="419" bestFit="1" customWidth="1"/>
    <col min="8455" max="8704" width="9.140625" style="419"/>
    <col min="8705" max="8705" width="2.7109375" style="419" customWidth="1"/>
    <col min="8706" max="8706" width="6.28515625" style="419" customWidth="1"/>
    <col min="8707" max="8707" width="90" style="419" customWidth="1"/>
    <col min="8708" max="8708" width="33.140625" style="419" customWidth="1"/>
    <col min="8709" max="8709" width="37" style="419" customWidth="1"/>
    <col min="8710" max="8710" width="11" style="419" bestFit="1" customWidth="1"/>
    <col min="8711" max="8960" width="9.140625" style="419"/>
    <col min="8961" max="8961" width="2.7109375" style="419" customWidth="1"/>
    <col min="8962" max="8962" width="6.28515625" style="419" customWidth="1"/>
    <col min="8963" max="8963" width="90" style="419" customWidth="1"/>
    <col min="8964" max="8964" width="33.140625" style="419" customWidth="1"/>
    <col min="8965" max="8965" width="37" style="419" customWidth="1"/>
    <col min="8966" max="8966" width="11" style="419" bestFit="1" customWidth="1"/>
    <col min="8967" max="9216" width="9.140625" style="419"/>
    <col min="9217" max="9217" width="2.7109375" style="419" customWidth="1"/>
    <col min="9218" max="9218" width="6.28515625" style="419" customWidth="1"/>
    <col min="9219" max="9219" width="90" style="419" customWidth="1"/>
    <col min="9220" max="9220" width="33.140625" style="419" customWidth="1"/>
    <col min="9221" max="9221" width="37" style="419" customWidth="1"/>
    <col min="9222" max="9222" width="11" style="419" bestFit="1" customWidth="1"/>
    <col min="9223" max="9472" width="9.140625" style="419"/>
    <col min="9473" max="9473" width="2.7109375" style="419" customWidth="1"/>
    <col min="9474" max="9474" width="6.28515625" style="419" customWidth="1"/>
    <col min="9475" max="9475" width="90" style="419" customWidth="1"/>
    <col min="9476" max="9476" width="33.140625" style="419" customWidth="1"/>
    <col min="9477" max="9477" width="37" style="419" customWidth="1"/>
    <col min="9478" max="9478" width="11" style="419" bestFit="1" customWidth="1"/>
    <col min="9479" max="9728" width="9.140625" style="419"/>
    <col min="9729" max="9729" width="2.7109375" style="419" customWidth="1"/>
    <col min="9730" max="9730" width="6.28515625" style="419" customWidth="1"/>
    <col min="9731" max="9731" width="90" style="419" customWidth="1"/>
    <col min="9732" max="9732" width="33.140625" style="419" customWidth="1"/>
    <col min="9733" max="9733" width="37" style="419" customWidth="1"/>
    <col min="9734" max="9734" width="11" style="419" bestFit="1" customWidth="1"/>
    <col min="9735" max="9984" width="9.140625" style="419"/>
    <col min="9985" max="9985" width="2.7109375" style="419" customWidth="1"/>
    <col min="9986" max="9986" width="6.28515625" style="419" customWidth="1"/>
    <col min="9987" max="9987" width="90" style="419" customWidth="1"/>
    <col min="9988" max="9988" width="33.140625" style="419" customWidth="1"/>
    <col min="9989" max="9989" width="37" style="419" customWidth="1"/>
    <col min="9990" max="9990" width="11" style="419" bestFit="1" customWidth="1"/>
    <col min="9991" max="10240" width="9.140625" style="419"/>
    <col min="10241" max="10241" width="2.7109375" style="419" customWidth="1"/>
    <col min="10242" max="10242" width="6.28515625" style="419" customWidth="1"/>
    <col min="10243" max="10243" width="90" style="419" customWidth="1"/>
    <col min="10244" max="10244" width="33.140625" style="419" customWidth="1"/>
    <col min="10245" max="10245" width="37" style="419" customWidth="1"/>
    <col min="10246" max="10246" width="11" style="419" bestFit="1" customWidth="1"/>
    <col min="10247" max="10496" width="9.140625" style="419"/>
    <col min="10497" max="10497" width="2.7109375" style="419" customWidth="1"/>
    <col min="10498" max="10498" width="6.28515625" style="419" customWidth="1"/>
    <col min="10499" max="10499" width="90" style="419" customWidth="1"/>
    <col min="10500" max="10500" width="33.140625" style="419" customWidth="1"/>
    <col min="10501" max="10501" width="37" style="419" customWidth="1"/>
    <col min="10502" max="10502" width="11" style="419" bestFit="1" customWidth="1"/>
    <col min="10503" max="10752" width="9.140625" style="419"/>
    <col min="10753" max="10753" width="2.7109375" style="419" customWidth="1"/>
    <col min="10754" max="10754" width="6.28515625" style="419" customWidth="1"/>
    <col min="10755" max="10755" width="90" style="419" customWidth="1"/>
    <col min="10756" max="10756" width="33.140625" style="419" customWidth="1"/>
    <col min="10757" max="10757" width="37" style="419" customWidth="1"/>
    <col min="10758" max="10758" width="11" style="419" bestFit="1" customWidth="1"/>
    <col min="10759" max="11008" width="9.140625" style="419"/>
    <col min="11009" max="11009" width="2.7109375" style="419" customWidth="1"/>
    <col min="11010" max="11010" width="6.28515625" style="419" customWidth="1"/>
    <col min="11011" max="11011" width="90" style="419" customWidth="1"/>
    <col min="11012" max="11012" width="33.140625" style="419" customWidth="1"/>
    <col min="11013" max="11013" width="37" style="419" customWidth="1"/>
    <col min="11014" max="11014" width="11" style="419" bestFit="1" customWidth="1"/>
    <col min="11015" max="11264" width="9.140625" style="419"/>
    <col min="11265" max="11265" width="2.7109375" style="419" customWidth="1"/>
    <col min="11266" max="11266" width="6.28515625" style="419" customWidth="1"/>
    <col min="11267" max="11267" width="90" style="419" customWidth="1"/>
    <col min="11268" max="11268" width="33.140625" style="419" customWidth="1"/>
    <col min="11269" max="11269" width="37" style="419" customWidth="1"/>
    <col min="11270" max="11270" width="11" style="419" bestFit="1" customWidth="1"/>
    <col min="11271" max="11520" width="9.140625" style="419"/>
    <col min="11521" max="11521" width="2.7109375" style="419" customWidth="1"/>
    <col min="11522" max="11522" width="6.28515625" style="419" customWidth="1"/>
    <col min="11523" max="11523" width="90" style="419" customWidth="1"/>
    <col min="11524" max="11524" width="33.140625" style="419" customWidth="1"/>
    <col min="11525" max="11525" width="37" style="419" customWidth="1"/>
    <col min="11526" max="11526" width="11" style="419" bestFit="1" customWidth="1"/>
    <col min="11527" max="11776" width="9.140625" style="419"/>
    <col min="11777" max="11777" width="2.7109375" style="419" customWidth="1"/>
    <col min="11778" max="11778" width="6.28515625" style="419" customWidth="1"/>
    <col min="11779" max="11779" width="90" style="419" customWidth="1"/>
    <col min="11780" max="11780" width="33.140625" style="419" customWidth="1"/>
    <col min="11781" max="11781" width="37" style="419" customWidth="1"/>
    <col min="11782" max="11782" width="11" style="419" bestFit="1" customWidth="1"/>
    <col min="11783" max="12032" width="9.140625" style="419"/>
    <col min="12033" max="12033" width="2.7109375" style="419" customWidth="1"/>
    <col min="12034" max="12034" width="6.28515625" style="419" customWidth="1"/>
    <col min="12035" max="12035" width="90" style="419" customWidth="1"/>
    <col min="12036" max="12036" width="33.140625" style="419" customWidth="1"/>
    <col min="12037" max="12037" width="37" style="419" customWidth="1"/>
    <col min="12038" max="12038" width="11" style="419" bestFit="1" customWidth="1"/>
    <col min="12039" max="12288" width="9.140625" style="419"/>
    <col min="12289" max="12289" width="2.7109375" style="419" customWidth="1"/>
    <col min="12290" max="12290" width="6.28515625" style="419" customWidth="1"/>
    <col min="12291" max="12291" width="90" style="419" customWidth="1"/>
    <col min="12292" max="12292" width="33.140625" style="419" customWidth="1"/>
    <col min="12293" max="12293" width="37" style="419" customWidth="1"/>
    <col min="12294" max="12294" width="11" style="419" bestFit="1" customWidth="1"/>
    <col min="12295" max="12544" width="9.140625" style="419"/>
    <col min="12545" max="12545" width="2.7109375" style="419" customWidth="1"/>
    <col min="12546" max="12546" width="6.28515625" style="419" customWidth="1"/>
    <col min="12547" max="12547" width="90" style="419" customWidth="1"/>
    <col min="12548" max="12548" width="33.140625" style="419" customWidth="1"/>
    <col min="12549" max="12549" width="37" style="419" customWidth="1"/>
    <col min="12550" max="12550" width="11" style="419" bestFit="1" customWidth="1"/>
    <col min="12551" max="12800" width="9.140625" style="419"/>
    <col min="12801" max="12801" width="2.7109375" style="419" customWidth="1"/>
    <col min="12802" max="12802" width="6.28515625" style="419" customWidth="1"/>
    <col min="12803" max="12803" width="90" style="419" customWidth="1"/>
    <col min="12804" max="12804" width="33.140625" style="419" customWidth="1"/>
    <col min="12805" max="12805" width="37" style="419" customWidth="1"/>
    <col min="12806" max="12806" width="11" style="419" bestFit="1" customWidth="1"/>
    <col min="12807" max="13056" width="9.140625" style="419"/>
    <col min="13057" max="13057" width="2.7109375" style="419" customWidth="1"/>
    <col min="13058" max="13058" width="6.28515625" style="419" customWidth="1"/>
    <col min="13059" max="13059" width="90" style="419" customWidth="1"/>
    <col min="13060" max="13060" width="33.140625" style="419" customWidth="1"/>
    <col min="13061" max="13061" width="37" style="419" customWidth="1"/>
    <col min="13062" max="13062" width="11" style="419" bestFit="1" customWidth="1"/>
    <col min="13063" max="13312" width="9.140625" style="419"/>
    <col min="13313" max="13313" width="2.7109375" style="419" customWidth="1"/>
    <col min="13314" max="13314" width="6.28515625" style="419" customWidth="1"/>
    <col min="13315" max="13315" width="90" style="419" customWidth="1"/>
    <col min="13316" max="13316" width="33.140625" style="419" customWidth="1"/>
    <col min="13317" max="13317" width="37" style="419" customWidth="1"/>
    <col min="13318" max="13318" width="11" style="419" bestFit="1" customWidth="1"/>
    <col min="13319" max="13568" width="9.140625" style="419"/>
    <col min="13569" max="13569" width="2.7109375" style="419" customWidth="1"/>
    <col min="13570" max="13570" width="6.28515625" style="419" customWidth="1"/>
    <col min="13571" max="13571" width="90" style="419" customWidth="1"/>
    <col min="13572" max="13572" width="33.140625" style="419" customWidth="1"/>
    <col min="13573" max="13573" width="37" style="419" customWidth="1"/>
    <col min="13574" max="13574" width="11" style="419" bestFit="1" customWidth="1"/>
    <col min="13575" max="13824" width="9.140625" style="419"/>
    <col min="13825" max="13825" width="2.7109375" style="419" customWidth="1"/>
    <col min="13826" max="13826" width="6.28515625" style="419" customWidth="1"/>
    <col min="13827" max="13827" width="90" style="419" customWidth="1"/>
    <col min="13828" max="13828" width="33.140625" style="419" customWidth="1"/>
    <col min="13829" max="13829" width="37" style="419" customWidth="1"/>
    <col min="13830" max="13830" width="11" style="419" bestFit="1" customWidth="1"/>
    <col min="13831" max="14080" width="9.140625" style="419"/>
    <col min="14081" max="14081" width="2.7109375" style="419" customWidth="1"/>
    <col min="14082" max="14082" width="6.28515625" style="419" customWidth="1"/>
    <col min="14083" max="14083" width="90" style="419" customWidth="1"/>
    <col min="14084" max="14084" width="33.140625" style="419" customWidth="1"/>
    <col min="14085" max="14085" width="37" style="419" customWidth="1"/>
    <col min="14086" max="14086" width="11" style="419" bestFit="1" customWidth="1"/>
    <col min="14087" max="14336" width="9.140625" style="419"/>
    <col min="14337" max="14337" width="2.7109375" style="419" customWidth="1"/>
    <col min="14338" max="14338" width="6.28515625" style="419" customWidth="1"/>
    <col min="14339" max="14339" width="90" style="419" customWidth="1"/>
    <col min="14340" max="14340" width="33.140625" style="419" customWidth="1"/>
    <col min="14341" max="14341" width="37" style="419" customWidth="1"/>
    <col min="14342" max="14342" width="11" style="419" bestFit="1" customWidth="1"/>
    <col min="14343" max="14592" width="9.140625" style="419"/>
    <col min="14593" max="14593" width="2.7109375" style="419" customWidth="1"/>
    <col min="14594" max="14594" width="6.28515625" style="419" customWidth="1"/>
    <col min="14595" max="14595" width="90" style="419" customWidth="1"/>
    <col min="14596" max="14596" width="33.140625" style="419" customWidth="1"/>
    <col min="14597" max="14597" width="37" style="419" customWidth="1"/>
    <col min="14598" max="14598" width="11" style="419" bestFit="1" customWidth="1"/>
    <col min="14599" max="14848" width="9.140625" style="419"/>
    <col min="14849" max="14849" width="2.7109375" style="419" customWidth="1"/>
    <col min="14850" max="14850" width="6.28515625" style="419" customWidth="1"/>
    <col min="14851" max="14851" width="90" style="419" customWidth="1"/>
    <col min="14852" max="14852" width="33.140625" style="419" customWidth="1"/>
    <col min="14853" max="14853" width="37" style="419" customWidth="1"/>
    <col min="14854" max="14854" width="11" style="419" bestFit="1" customWidth="1"/>
    <col min="14855" max="15104" width="9.140625" style="419"/>
    <col min="15105" max="15105" width="2.7109375" style="419" customWidth="1"/>
    <col min="15106" max="15106" width="6.28515625" style="419" customWidth="1"/>
    <col min="15107" max="15107" width="90" style="419" customWidth="1"/>
    <col min="15108" max="15108" width="33.140625" style="419" customWidth="1"/>
    <col min="15109" max="15109" width="37" style="419" customWidth="1"/>
    <col min="15110" max="15110" width="11" style="419" bestFit="1" customWidth="1"/>
    <col min="15111" max="15360" width="9.140625" style="419"/>
    <col min="15361" max="15361" width="2.7109375" style="419" customWidth="1"/>
    <col min="15362" max="15362" width="6.28515625" style="419" customWidth="1"/>
    <col min="15363" max="15363" width="90" style="419" customWidth="1"/>
    <col min="15364" max="15364" width="33.140625" style="419" customWidth="1"/>
    <col min="15365" max="15365" width="37" style="419" customWidth="1"/>
    <col min="15366" max="15366" width="11" style="419" bestFit="1" customWidth="1"/>
    <col min="15367" max="15616" width="9.140625" style="419"/>
    <col min="15617" max="15617" width="2.7109375" style="419" customWidth="1"/>
    <col min="15618" max="15618" width="6.28515625" style="419" customWidth="1"/>
    <col min="15619" max="15619" width="90" style="419" customWidth="1"/>
    <col min="15620" max="15620" width="33.140625" style="419" customWidth="1"/>
    <col min="15621" max="15621" width="37" style="419" customWidth="1"/>
    <col min="15622" max="15622" width="11" style="419" bestFit="1" customWidth="1"/>
    <col min="15623" max="15872" width="9.140625" style="419"/>
    <col min="15873" max="15873" width="2.7109375" style="419" customWidth="1"/>
    <col min="15874" max="15874" width="6.28515625" style="419" customWidth="1"/>
    <col min="15875" max="15875" width="90" style="419" customWidth="1"/>
    <col min="15876" max="15876" width="33.140625" style="419" customWidth="1"/>
    <col min="15877" max="15877" width="37" style="419" customWidth="1"/>
    <col min="15878" max="15878" width="11" style="419" bestFit="1" customWidth="1"/>
    <col min="15879" max="16128" width="9.140625" style="419"/>
    <col min="16129" max="16129" width="2.7109375" style="419" customWidth="1"/>
    <col min="16130" max="16130" width="6.28515625" style="419" customWidth="1"/>
    <col min="16131" max="16131" width="90" style="419" customWidth="1"/>
    <col min="16132" max="16132" width="33.140625" style="419" customWidth="1"/>
    <col min="16133" max="16133" width="37" style="419" customWidth="1"/>
    <col min="16134" max="16134" width="11" style="419" bestFit="1" customWidth="1"/>
    <col min="16135" max="16384" width="9.140625" style="419"/>
  </cols>
  <sheetData>
    <row r="2" spans="1:6" ht="29.25" customHeight="1">
      <c r="A2" s="556" t="s">
        <v>589</v>
      </c>
      <c r="B2" s="557"/>
      <c r="C2" s="557"/>
      <c r="D2" s="557"/>
      <c r="E2" s="558"/>
    </row>
    <row r="3" spans="1:6" ht="15.75" customHeight="1">
      <c r="A3" s="420"/>
      <c r="B3" s="421"/>
      <c r="C3" s="422"/>
      <c r="D3" s="423" t="s">
        <v>590</v>
      </c>
      <c r="E3" s="424" t="s">
        <v>397</v>
      </c>
    </row>
    <row r="4" spans="1:6" ht="15.75" customHeight="1">
      <c r="A4" s="425"/>
      <c r="B4" s="426"/>
      <c r="C4" s="427"/>
      <c r="D4" s="428" t="s">
        <v>324</v>
      </c>
      <c r="E4" s="429" t="s">
        <v>205</v>
      </c>
    </row>
    <row r="5" spans="1:6" ht="15" customHeight="1">
      <c r="A5" s="425"/>
      <c r="B5" s="426"/>
      <c r="C5" s="430"/>
      <c r="D5" s="431" t="s">
        <v>130</v>
      </c>
      <c r="E5" s="494" t="s">
        <v>130</v>
      </c>
    </row>
    <row r="6" spans="1:6" ht="15.75">
      <c r="A6" s="432"/>
      <c r="B6" s="433"/>
      <c r="C6" s="434"/>
      <c r="D6" s="435" t="s">
        <v>585</v>
      </c>
      <c r="E6" s="436" t="s">
        <v>584</v>
      </c>
    </row>
    <row r="7" spans="1:6" ht="18" customHeight="1">
      <c r="A7" s="425"/>
      <c r="B7" s="426"/>
      <c r="C7" s="437"/>
      <c r="D7" s="438"/>
      <c r="E7" s="439"/>
    </row>
    <row r="8" spans="1:6" s="443" customFormat="1" ht="18" customHeight="1">
      <c r="A8" s="425"/>
      <c r="B8" s="426" t="s">
        <v>591</v>
      </c>
      <c r="C8" s="440" t="s">
        <v>592</v>
      </c>
      <c r="D8" s="441"/>
      <c r="E8" s="442"/>
    </row>
    <row r="9" spans="1:6" s="443" customFormat="1" ht="18" customHeight="1">
      <c r="A9" s="425"/>
      <c r="B9" s="426"/>
      <c r="C9" s="440"/>
      <c r="D9" s="441"/>
      <c r="E9" s="444"/>
    </row>
    <row r="10" spans="1:6" s="443" customFormat="1" ht="18" customHeight="1">
      <c r="A10" s="425"/>
      <c r="B10" s="445" t="s">
        <v>327</v>
      </c>
      <c r="C10" s="446" t="s">
        <v>593</v>
      </c>
      <c r="D10" s="447">
        <f>+gt!E48</f>
        <v>324298</v>
      </c>
      <c r="E10" s="448">
        <v>378392</v>
      </c>
    </row>
    <row r="11" spans="1:6" s="443" customFormat="1" ht="18" customHeight="1">
      <c r="A11" s="425"/>
      <c r="B11" s="445" t="s">
        <v>135</v>
      </c>
      <c r="C11" s="446" t="s">
        <v>594</v>
      </c>
      <c r="D11" s="449">
        <f>+gt!E49</f>
        <v>-64336</v>
      </c>
      <c r="E11" s="450">
        <v>-77111</v>
      </c>
    </row>
    <row r="12" spans="1:6" s="443" customFormat="1" ht="18" customHeight="1">
      <c r="A12" s="425"/>
      <c r="B12" s="445" t="s">
        <v>447</v>
      </c>
      <c r="C12" s="446" t="s">
        <v>595</v>
      </c>
      <c r="D12" s="449">
        <f>+gt!E50</f>
        <v>-70346</v>
      </c>
      <c r="E12" s="450">
        <v>-83845</v>
      </c>
    </row>
    <row r="13" spans="1:6" s="443" customFormat="1" ht="18" customHeight="1">
      <c r="A13" s="425"/>
      <c r="B13" s="445" t="s">
        <v>449</v>
      </c>
      <c r="C13" s="446" t="s">
        <v>596</v>
      </c>
      <c r="D13" s="449">
        <v>0</v>
      </c>
      <c r="E13" s="450">
        <v>0</v>
      </c>
    </row>
    <row r="14" spans="1:6" s="443" customFormat="1" ht="18" customHeight="1">
      <c r="A14" s="425"/>
      <c r="B14" s="445" t="s">
        <v>451</v>
      </c>
      <c r="C14" s="446" t="s">
        <v>597</v>
      </c>
      <c r="D14" s="449">
        <f>+gt!E51</f>
        <v>6010</v>
      </c>
      <c r="E14" s="450">
        <v>6734</v>
      </c>
      <c r="F14" s="451"/>
    </row>
    <row r="15" spans="1:6" s="443" customFormat="1" ht="18" customHeight="1">
      <c r="A15" s="425"/>
      <c r="B15" s="452"/>
      <c r="C15" s="446"/>
      <c r="D15" s="453"/>
      <c r="E15" s="454"/>
    </row>
    <row r="16" spans="1:6" s="443" customFormat="1" ht="18" customHeight="1">
      <c r="A16" s="425"/>
      <c r="B16" s="426" t="s">
        <v>430</v>
      </c>
      <c r="C16" s="455" t="s">
        <v>598</v>
      </c>
      <c r="D16" s="473">
        <f>+gt!E52</f>
        <v>259962</v>
      </c>
      <c r="E16" s="456">
        <v>301281</v>
      </c>
      <c r="F16" s="451"/>
    </row>
    <row r="17" spans="1:6" s="443" customFormat="1" ht="18" customHeight="1">
      <c r="A17" s="425"/>
      <c r="B17" s="426"/>
      <c r="C17" s="440"/>
      <c r="D17" s="453"/>
      <c r="E17" s="454"/>
    </row>
    <row r="18" spans="1:6" s="443" customFormat="1" ht="18" customHeight="1">
      <c r="A18" s="425"/>
      <c r="B18" s="445" t="s">
        <v>329</v>
      </c>
      <c r="C18" s="446" t="s">
        <v>599</v>
      </c>
      <c r="D18" s="449">
        <v>0</v>
      </c>
      <c r="E18" s="450">
        <v>0</v>
      </c>
    </row>
    <row r="19" spans="1:6" s="443" customFormat="1" ht="18" customHeight="1">
      <c r="A19" s="425"/>
      <c r="B19" s="445" t="s">
        <v>331</v>
      </c>
      <c r="C19" s="446" t="s">
        <v>600</v>
      </c>
      <c r="D19" s="449">
        <v>0</v>
      </c>
      <c r="E19" s="450">
        <f>+özkaynak!I74</f>
        <v>15064</v>
      </c>
      <c r="F19" s="451"/>
    </row>
    <row r="20" spans="1:6" s="443" customFormat="1" ht="18" customHeight="1">
      <c r="A20" s="425"/>
      <c r="B20" s="445" t="s">
        <v>333</v>
      </c>
      <c r="C20" s="457" t="s">
        <v>601</v>
      </c>
      <c r="D20" s="449">
        <v>0</v>
      </c>
      <c r="E20" s="450">
        <v>0</v>
      </c>
    </row>
    <row r="21" spans="1:6" s="443" customFormat="1" ht="18" customHeight="1">
      <c r="A21" s="425"/>
      <c r="B21" s="426"/>
      <c r="C21" s="458"/>
      <c r="D21" s="441"/>
      <c r="E21" s="442"/>
    </row>
    <row r="22" spans="1:6" s="443" customFormat="1" ht="18" customHeight="1">
      <c r="A22" s="425"/>
      <c r="B22" s="426" t="s">
        <v>468</v>
      </c>
      <c r="C22" s="440" t="s">
        <v>602</v>
      </c>
      <c r="D22" s="473">
        <f>+gt!E52</f>
        <v>259962</v>
      </c>
      <c r="E22" s="459">
        <v>301281</v>
      </c>
    </row>
    <row r="23" spans="1:6" s="443" customFormat="1" ht="18" customHeight="1">
      <c r="A23" s="425"/>
      <c r="B23" s="426"/>
      <c r="C23" s="440"/>
      <c r="D23" s="441"/>
      <c r="E23" s="442"/>
    </row>
    <row r="24" spans="1:6" s="443" customFormat="1" ht="18" customHeight="1">
      <c r="A24" s="425"/>
      <c r="B24" s="445" t="s">
        <v>603</v>
      </c>
      <c r="C24" s="446" t="s">
        <v>604</v>
      </c>
      <c r="D24" s="441"/>
      <c r="E24" s="450">
        <v>-30000</v>
      </c>
    </row>
    <row r="25" spans="1:6" s="443" customFormat="1" ht="18" customHeight="1">
      <c r="A25" s="425"/>
      <c r="B25" s="445" t="s">
        <v>605</v>
      </c>
      <c r="C25" s="446" t="s">
        <v>606</v>
      </c>
      <c r="D25" s="449">
        <v>0</v>
      </c>
      <c r="E25" s="450">
        <v>-18000</v>
      </c>
    </row>
    <row r="26" spans="1:6" s="443" customFormat="1" ht="18" customHeight="1">
      <c r="A26" s="425"/>
      <c r="B26" s="445" t="s">
        <v>607</v>
      </c>
      <c r="C26" s="446" t="s">
        <v>608</v>
      </c>
      <c r="D26" s="449">
        <v>0</v>
      </c>
      <c r="E26" s="450">
        <v>-12000</v>
      </c>
    </row>
    <row r="27" spans="1:6" s="443" customFormat="1" ht="18" customHeight="1">
      <c r="A27" s="425"/>
      <c r="B27" s="445" t="s">
        <v>609</v>
      </c>
      <c r="C27" s="446" t="s">
        <v>610</v>
      </c>
      <c r="D27" s="449">
        <v>0</v>
      </c>
      <c r="E27" s="450">
        <v>0</v>
      </c>
    </row>
    <row r="28" spans="1:6" s="443" customFormat="1" ht="18" customHeight="1">
      <c r="A28" s="425"/>
      <c r="B28" s="445" t="s">
        <v>611</v>
      </c>
      <c r="C28" s="446" t="s">
        <v>612</v>
      </c>
      <c r="D28" s="449">
        <v>0</v>
      </c>
      <c r="E28" s="450">
        <v>0</v>
      </c>
    </row>
    <row r="29" spans="1:6" s="443" customFormat="1" ht="18" customHeight="1">
      <c r="A29" s="425"/>
      <c r="B29" s="445" t="s">
        <v>613</v>
      </c>
      <c r="C29" s="446" t="s">
        <v>614</v>
      </c>
      <c r="D29" s="449">
        <v>0</v>
      </c>
      <c r="E29" s="450">
        <v>0</v>
      </c>
    </row>
    <row r="30" spans="1:6" s="443" customFormat="1" ht="18" customHeight="1">
      <c r="A30" s="425"/>
      <c r="B30" s="445" t="s">
        <v>615</v>
      </c>
      <c r="C30" s="446" t="s">
        <v>616</v>
      </c>
      <c r="D30" s="449">
        <v>0</v>
      </c>
      <c r="E30" s="450">
        <v>0</v>
      </c>
    </row>
    <row r="31" spans="1:6" s="443" customFormat="1" ht="18" customHeight="1">
      <c r="A31" s="425"/>
      <c r="B31" s="445" t="s">
        <v>617</v>
      </c>
      <c r="C31" s="446" t="s">
        <v>618</v>
      </c>
      <c r="D31" s="449">
        <v>0</v>
      </c>
      <c r="E31" s="450">
        <v>0</v>
      </c>
    </row>
    <row r="32" spans="1:6" s="443" customFormat="1" ht="18" customHeight="1">
      <c r="A32" s="425"/>
      <c r="B32" s="445" t="s">
        <v>619</v>
      </c>
      <c r="C32" s="446" t="s">
        <v>620</v>
      </c>
      <c r="D32" s="449">
        <v>0</v>
      </c>
      <c r="E32" s="450">
        <v>0</v>
      </c>
    </row>
    <row r="33" spans="1:5" s="443" customFormat="1" ht="18" customHeight="1">
      <c r="A33" s="425"/>
      <c r="B33" s="445" t="s">
        <v>621</v>
      </c>
      <c r="C33" s="446" t="s">
        <v>606</v>
      </c>
      <c r="D33" s="449">
        <v>0</v>
      </c>
      <c r="E33" s="450">
        <v>0</v>
      </c>
    </row>
    <row r="34" spans="1:5" s="443" customFormat="1" ht="18" customHeight="1">
      <c r="A34" s="425"/>
      <c r="B34" s="445" t="s">
        <v>622</v>
      </c>
      <c r="C34" s="446" t="s">
        <v>608</v>
      </c>
      <c r="D34" s="449">
        <v>0</v>
      </c>
      <c r="E34" s="450">
        <v>0</v>
      </c>
    </row>
    <row r="35" spans="1:5" s="443" customFormat="1" ht="18" customHeight="1">
      <c r="A35" s="425"/>
      <c r="B35" s="445" t="s">
        <v>623</v>
      </c>
      <c r="C35" s="446" t="s">
        <v>610</v>
      </c>
      <c r="D35" s="449">
        <v>0</v>
      </c>
      <c r="E35" s="450">
        <v>0</v>
      </c>
    </row>
    <row r="36" spans="1:5" s="443" customFormat="1" ht="18" customHeight="1">
      <c r="A36" s="425"/>
      <c r="B36" s="445" t="s">
        <v>624</v>
      </c>
      <c r="C36" s="446" t="s">
        <v>612</v>
      </c>
      <c r="D36" s="449">
        <v>0</v>
      </c>
      <c r="E36" s="450">
        <v>0</v>
      </c>
    </row>
    <row r="37" spans="1:5" s="443" customFormat="1" ht="18" customHeight="1">
      <c r="A37" s="425"/>
      <c r="B37" s="445" t="s">
        <v>625</v>
      </c>
      <c r="C37" s="446" t="s">
        <v>614</v>
      </c>
      <c r="D37" s="449">
        <v>0</v>
      </c>
      <c r="E37" s="450">
        <v>0</v>
      </c>
    </row>
    <row r="38" spans="1:5" s="443" customFormat="1" ht="18" customHeight="1">
      <c r="A38" s="425"/>
      <c r="B38" s="445" t="s">
        <v>626</v>
      </c>
      <c r="C38" s="446" t="s">
        <v>627</v>
      </c>
      <c r="D38" s="449">
        <v>0</v>
      </c>
      <c r="E38" s="450">
        <v>0</v>
      </c>
    </row>
    <row r="39" spans="1:5" s="443" customFormat="1" ht="18" customHeight="1">
      <c r="A39" s="425"/>
      <c r="B39" s="445" t="s">
        <v>628</v>
      </c>
      <c r="C39" s="446" t="s">
        <v>629</v>
      </c>
      <c r="D39" s="449">
        <v>0</v>
      </c>
      <c r="E39" s="450">
        <v>0</v>
      </c>
    </row>
    <row r="40" spans="1:5" s="443" customFormat="1" ht="18" customHeight="1">
      <c r="A40" s="425"/>
      <c r="B40" s="445" t="s">
        <v>630</v>
      </c>
      <c r="C40" s="446" t="s">
        <v>631</v>
      </c>
      <c r="D40" s="449">
        <v>0</v>
      </c>
      <c r="E40" s="450">
        <v>256217</v>
      </c>
    </row>
    <row r="41" spans="1:5" s="443" customFormat="1" ht="18" customHeight="1">
      <c r="A41" s="425"/>
      <c r="B41" s="445" t="s">
        <v>632</v>
      </c>
      <c r="C41" s="446" t="s">
        <v>633</v>
      </c>
      <c r="D41" s="449">
        <v>0</v>
      </c>
      <c r="E41" s="450">
        <v>0</v>
      </c>
    </row>
    <row r="42" spans="1:5" s="443" customFormat="1" ht="18" customHeight="1">
      <c r="A42" s="425"/>
      <c r="B42" s="445" t="s">
        <v>634</v>
      </c>
      <c r="C42" s="457" t="s">
        <v>635</v>
      </c>
      <c r="D42" s="449">
        <v>0</v>
      </c>
      <c r="E42" s="450">
        <v>0</v>
      </c>
    </row>
    <row r="43" spans="1:5" s="443" customFormat="1" ht="18" customHeight="1">
      <c r="A43" s="425"/>
      <c r="B43" s="426"/>
      <c r="C43" s="457"/>
      <c r="D43" s="441"/>
      <c r="E43" s="442"/>
    </row>
    <row r="44" spans="1:5" s="443" customFormat="1" ht="18" customHeight="1">
      <c r="A44" s="425"/>
      <c r="B44" s="426" t="s">
        <v>11</v>
      </c>
      <c r="C44" s="440" t="s">
        <v>636</v>
      </c>
      <c r="D44" s="460"/>
      <c r="E44" s="461"/>
    </row>
    <row r="45" spans="1:5" s="443" customFormat="1" ht="18" customHeight="1">
      <c r="A45" s="425"/>
      <c r="B45" s="426"/>
      <c r="C45" s="440"/>
      <c r="D45" s="460"/>
      <c r="E45" s="461"/>
    </row>
    <row r="46" spans="1:5" s="443" customFormat="1" ht="18" customHeight="1">
      <c r="A46" s="425"/>
      <c r="B46" s="445" t="s">
        <v>14</v>
      </c>
      <c r="C46" s="457" t="s">
        <v>637</v>
      </c>
      <c r="D46" s="449">
        <v>0</v>
      </c>
      <c r="E46" s="450">
        <v>0</v>
      </c>
    </row>
    <row r="47" spans="1:5" s="443" customFormat="1" ht="18" customHeight="1">
      <c r="A47" s="425"/>
      <c r="B47" s="445" t="s">
        <v>22</v>
      </c>
      <c r="C47" s="462" t="s">
        <v>638</v>
      </c>
      <c r="D47" s="449">
        <v>0</v>
      </c>
      <c r="E47" s="450">
        <v>0</v>
      </c>
    </row>
    <row r="48" spans="1:5" s="443" customFormat="1" ht="18" customHeight="1">
      <c r="A48" s="425"/>
      <c r="B48" s="445" t="s">
        <v>27</v>
      </c>
      <c r="C48" s="446" t="s">
        <v>639</v>
      </c>
      <c r="D48" s="449">
        <v>0</v>
      </c>
      <c r="E48" s="450">
        <v>0</v>
      </c>
    </row>
    <row r="49" spans="1:5" s="443" customFormat="1" ht="18" customHeight="1">
      <c r="A49" s="425"/>
      <c r="B49" s="445" t="s">
        <v>640</v>
      </c>
      <c r="C49" s="446" t="s">
        <v>606</v>
      </c>
      <c r="D49" s="449">
        <v>0</v>
      </c>
      <c r="E49" s="450">
        <v>0</v>
      </c>
    </row>
    <row r="50" spans="1:5" s="443" customFormat="1" ht="18" customHeight="1">
      <c r="A50" s="425"/>
      <c r="B50" s="445" t="s">
        <v>641</v>
      </c>
      <c r="C50" s="446" t="s">
        <v>608</v>
      </c>
      <c r="D50" s="449">
        <v>0</v>
      </c>
      <c r="E50" s="450">
        <v>0</v>
      </c>
    </row>
    <row r="51" spans="1:5" s="443" customFormat="1" ht="18" customHeight="1">
      <c r="A51" s="425"/>
      <c r="B51" s="445" t="s">
        <v>642</v>
      </c>
      <c r="C51" s="446" t="s">
        <v>610</v>
      </c>
      <c r="D51" s="449">
        <v>0</v>
      </c>
      <c r="E51" s="450">
        <v>0</v>
      </c>
    </row>
    <row r="52" spans="1:5" s="443" customFormat="1" ht="18" customHeight="1">
      <c r="A52" s="425"/>
      <c r="B52" s="445" t="s">
        <v>643</v>
      </c>
      <c r="C52" s="446" t="s">
        <v>612</v>
      </c>
      <c r="D52" s="449">
        <v>0</v>
      </c>
      <c r="E52" s="450">
        <v>0</v>
      </c>
    </row>
    <row r="53" spans="1:5" s="443" customFormat="1" ht="18" customHeight="1">
      <c r="A53" s="425"/>
      <c r="B53" s="445" t="s">
        <v>644</v>
      </c>
      <c r="C53" s="446" t="s">
        <v>614</v>
      </c>
      <c r="D53" s="449">
        <v>0</v>
      </c>
      <c r="E53" s="450">
        <v>0</v>
      </c>
    </row>
    <row r="54" spans="1:5" s="443" customFormat="1" ht="18" customHeight="1">
      <c r="A54" s="425"/>
      <c r="B54" s="445" t="s">
        <v>345</v>
      </c>
      <c r="C54" s="446" t="s">
        <v>645</v>
      </c>
      <c r="D54" s="449">
        <v>0</v>
      </c>
      <c r="E54" s="450">
        <v>0</v>
      </c>
    </row>
    <row r="55" spans="1:5" s="443" customFormat="1" ht="18" customHeight="1">
      <c r="A55" s="425"/>
      <c r="B55" s="445" t="s">
        <v>346</v>
      </c>
      <c r="C55" s="446" t="s">
        <v>646</v>
      </c>
      <c r="D55" s="449">
        <v>0</v>
      </c>
      <c r="E55" s="450">
        <v>0</v>
      </c>
    </row>
    <row r="56" spans="1:5" s="443" customFormat="1" ht="18" customHeight="1">
      <c r="A56" s="425"/>
      <c r="B56" s="452"/>
      <c r="C56" s="446"/>
      <c r="D56" s="453"/>
      <c r="E56" s="454"/>
    </row>
    <row r="57" spans="1:5" s="443" customFormat="1" ht="18" customHeight="1">
      <c r="A57" s="425"/>
      <c r="B57" s="426" t="s">
        <v>647</v>
      </c>
      <c r="C57" s="440" t="s">
        <v>648</v>
      </c>
      <c r="D57" s="460"/>
      <c r="E57" s="461"/>
    </row>
    <row r="58" spans="1:5" s="443" customFormat="1" ht="18" customHeight="1">
      <c r="A58" s="425"/>
      <c r="B58" s="426"/>
      <c r="C58" s="440"/>
      <c r="D58" s="460"/>
      <c r="E58" s="461"/>
    </row>
    <row r="59" spans="1:5" s="443" customFormat="1" ht="18" customHeight="1">
      <c r="A59" s="425"/>
      <c r="B59" s="445" t="s">
        <v>484</v>
      </c>
      <c r="C59" s="446" t="s">
        <v>649</v>
      </c>
      <c r="D59" s="449">
        <v>0</v>
      </c>
      <c r="E59" s="475">
        <v>0.3347</v>
      </c>
    </row>
    <row r="60" spans="1:5" s="443" customFormat="1" ht="18" customHeight="1">
      <c r="A60" s="425"/>
      <c r="B60" s="445" t="s">
        <v>486</v>
      </c>
      <c r="C60" s="446" t="s">
        <v>650</v>
      </c>
      <c r="D60" s="449">
        <v>0</v>
      </c>
      <c r="E60" s="475">
        <f>+E59*100</f>
        <v>33.47</v>
      </c>
    </row>
    <row r="61" spans="1:5" s="443" customFormat="1" ht="18" customHeight="1">
      <c r="A61" s="425"/>
      <c r="B61" s="445" t="s">
        <v>488</v>
      </c>
      <c r="C61" s="446" t="s">
        <v>651</v>
      </c>
      <c r="D61" s="449">
        <v>0</v>
      </c>
      <c r="E61" s="475">
        <v>0.3347</v>
      </c>
    </row>
    <row r="62" spans="1:5" s="443" customFormat="1" ht="18" customHeight="1">
      <c r="A62" s="425"/>
      <c r="B62" s="445" t="s">
        <v>489</v>
      </c>
      <c r="C62" s="446" t="s">
        <v>652</v>
      </c>
      <c r="D62" s="449">
        <v>0</v>
      </c>
      <c r="E62" s="475">
        <f>+E61*100</f>
        <v>33.47</v>
      </c>
    </row>
    <row r="63" spans="1:5" s="443" customFormat="1" ht="15.75">
      <c r="A63" s="425"/>
      <c r="B63" s="426"/>
      <c r="C63" s="446"/>
      <c r="D63" s="453"/>
      <c r="E63" s="454"/>
    </row>
    <row r="64" spans="1:5" s="443" customFormat="1" ht="18" customHeight="1">
      <c r="A64" s="425"/>
      <c r="B64" s="426" t="s">
        <v>653</v>
      </c>
      <c r="C64" s="440" t="s">
        <v>654</v>
      </c>
      <c r="D64" s="473">
        <v>0</v>
      </c>
      <c r="E64" s="478">
        <v>0</v>
      </c>
    </row>
    <row r="65" spans="1:5" s="443" customFormat="1" ht="18" customHeight="1">
      <c r="A65" s="425"/>
      <c r="B65" s="426"/>
      <c r="C65" s="440"/>
      <c r="D65" s="460"/>
      <c r="E65" s="461"/>
    </row>
    <row r="66" spans="1:5" s="443" customFormat="1" ht="18" customHeight="1">
      <c r="A66" s="425"/>
      <c r="B66" s="445" t="s">
        <v>655</v>
      </c>
      <c r="C66" s="446" t="s">
        <v>649</v>
      </c>
      <c r="D66" s="449">
        <v>0</v>
      </c>
      <c r="E66" s="474">
        <v>3.3300000000000003E-2</v>
      </c>
    </row>
    <row r="67" spans="1:5" s="443" customFormat="1" ht="18" customHeight="1">
      <c r="A67" s="425"/>
      <c r="B67" s="445" t="s">
        <v>353</v>
      </c>
      <c r="C67" s="446" t="s">
        <v>650</v>
      </c>
      <c r="D67" s="449">
        <v>0</v>
      </c>
      <c r="E67" s="474">
        <f>+E66*100</f>
        <v>3.3300000000000005</v>
      </c>
    </row>
    <row r="68" spans="1:5" s="443" customFormat="1" ht="18" customHeight="1">
      <c r="A68" s="425"/>
      <c r="B68" s="445" t="s">
        <v>656</v>
      </c>
      <c r="C68" s="446" t="s">
        <v>651</v>
      </c>
      <c r="D68" s="449">
        <v>0</v>
      </c>
      <c r="E68" s="474">
        <v>3.3300000000000003E-2</v>
      </c>
    </row>
    <row r="69" spans="1:5" s="443" customFormat="1" ht="18" customHeight="1">
      <c r="A69" s="463"/>
      <c r="B69" s="464" t="s">
        <v>657</v>
      </c>
      <c r="C69" s="465" t="s">
        <v>652</v>
      </c>
      <c r="D69" s="466">
        <v>0</v>
      </c>
      <c r="E69" s="476">
        <f>+E68*100</f>
        <v>3.3300000000000005</v>
      </c>
    </row>
    <row r="70" spans="1:5" s="443" customFormat="1" ht="18" customHeight="1">
      <c r="A70" s="467"/>
      <c r="B70" s="426"/>
      <c r="C70" s="391" t="s">
        <v>659</v>
      </c>
      <c r="D70" s="467"/>
      <c r="E70" s="467"/>
    </row>
    <row r="71" spans="1:5" ht="18" customHeight="1">
      <c r="A71" s="467"/>
      <c r="B71" s="426"/>
      <c r="C71" s="391" t="s">
        <v>658</v>
      </c>
      <c r="D71" s="467"/>
      <c r="E71" s="467"/>
    </row>
    <row r="72" spans="1:5" ht="18" customHeight="1">
      <c r="A72" s="467"/>
      <c r="B72" s="426"/>
      <c r="C72" s="468"/>
      <c r="D72" s="467"/>
      <c r="E72" s="467"/>
    </row>
    <row r="73" spans="1:5" ht="18" customHeight="1">
      <c r="A73" s="467"/>
      <c r="B73" s="426"/>
      <c r="C73" s="469"/>
      <c r="D73" s="467"/>
      <c r="E73" s="467"/>
    </row>
    <row r="74" spans="1:5" ht="18" customHeight="1">
      <c r="A74" s="467"/>
      <c r="B74" s="426"/>
      <c r="C74" s="469"/>
      <c r="D74" s="467"/>
      <c r="E74" s="467"/>
    </row>
    <row r="75" spans="1:5" ht="18" customHeight="1">
      <c r="A75" s="467"/>
      <c r="B75" s="426"/>
      <c r="C75" s="469"/>
      <c r="D75" s="467"/>
      <c r="E75" s="467"/>
    </row>
    <row r="76" spans="1:5" ht="18" customHeight="1">
      <c r="A76" s="467"/>
      <c r="B76" s="426"/>
      <c r="C76" s="469"/>
      <c r="D76" s="467"/>
      <c r="E76" s="467"/>
    </row>
    <row r="77" spans="1:5" ht="18" customHeight="1">
      <c r="A77" s="467"/>
      <c r="B77" s="426"/>
      <c r="C77" s="469"/>
      <c r="D77" s="467"/>
      <c r="E77" s="467"/>
    </row>
    <row r="78" spans="1:5" ht="18" customHeight="1">
      <c r="A78" s="467"/>
      <c r="B78" s="426"/>
      <c r="C78" s="469"/>
      <c r="D78" s="467"/>
      <c r="E78" s="467"/>
    </row>
    <row r="79" spans="1:5" ht="18" customHeight="1">
      <c r="A79" s="467"/>
      <c r="B79" s="426"/>
      <c r="C79" s="469"/>
      <c r="D79" s="467"/>
      <c r="E79" s="467"/>
    </row>
    <row r="80" spans="1:5" ht="18" customHeight="1">
      <c r="A80" s="467"/>
      <c r="B80" s="426"/>
      <c r="C80" s="469"/>
      <c r="D80" s="467"/>
      <c r="E80" s="467"/>
    </row>
    <row r="81" spans="1:5" ht="18" customHeight="1">
      <c r="A81" s="467"/>
      <c r="B81" s="426"/>
      <c r="C81" s="469"/>
      <c r="D81" s="467"/>
      <c r="E81" s="467"/>
    </row>
    <row r="82" spans="1:5" ht="18" customHeight="1">
      <c r="A82" s="467"/>
      <c r="B82" s="426"/>
      <c r="C82" s="469"/>
      <c r="D82" s="467"/>
      <c r="E82" s="467"/>
    </row>
    <row r="83" spans="1:5" ht="18" customHeight="1">
      <c r="A83" s="467"/>
      <c r="B83" s="426"/>
      <c r="C83" s="469"/>
      <c r="D83" s="467"/>
      <c r="E83" s="467"/>
    </row>
    <row r="84" spans="1:5" ht="18" customHeight="1">
      <c r="A84" s="467"/>
      <c r="B84" s="426"/>
      <c r="C84" s="469"/>
      <c r="D84" s="467"/>
      <c r="E84" s="467"/>
    </row>
    <row r="85" spans="1:5" ht="18" customHeight="1">
      <c r="A85" s="467"/>
      <c r="B85" s="426"/>
      <c r="C85" s="469"/>
      <c r="D85" s="467"/>
      <c r="E85" s="467"/>
    </row>
    <row r="86" spans="1:5" ht="18" customHeight="1">
      <c r="A86" s="467"/>
      <c r="B86" s="426"/>
      <c r="C86" s="469"/>
      <c r="D86" s="467"/>
      <c r="E86" s="467"/>
    </row>
    <row r="87" spans="1:5" ht="18" customHeight="1">
      <c r="A87" s="467"/>
      <c r="B87" s="426"/>
      <c r="C87" s="469"/>
      <c r="D87" s="467"/>
      <c r="E87" s="467"/>
    </row>
    <row r="88" spans="1:5" ht="18" customHeight="1">
      <c r="A88" s="467"/>
      <c r="B88" s="426"/>
      <c r="C88" s="469"/>
      <c r="D88" s="467"/>
      <c r="E88" s="467"/>
    </row>
    <row r="89" spans="1:5" ht="18" customHeight="1">
      <c r="A89" s="467"/>
      <c r="B89" s="426"/>
      <c r="C89" s="469"/>
      <c r="D89" s="467"/>
      <c r="E89" s="467"/>
    </row>
    <row r="90" spans="1:5" ht="18" customHeight="1">
      <c r="A90" s="467"/>
      <c r="B90" s="426"/>
      <c r="C90" s="469"/>
      <c r="D90" s="467"/>
      <c r="E90" s="467"/>
    </row>
    <row r="91" spans="1:5" ht="18" customHeight="1">
      <c r="A91" s="467"/>
      <c r="B91" s="426"/>
      <c r="C91" s="469"/>
      <c r="D91" s="467"/>
      <c r="E91" s="467"/>
    </row>
    <row r="92" spans="1:5" ht="18" customHeight="1">
      <c r="A92" s="467"/>
      <c r="B92" s="426"/>
      <c r="C92" s="469"/>
      <c r="D92" s="467"/>
      <c r="E92" s="467"/>
    </row>
    <row r="93" spans="1:5" ht="18" customHeight="1">
      <c r="A93" s="467"/>
      <c r="B93" s="426"/>
      <c r="C93" s="469"/>
      <c r="D93" s="467"/>
      <c r="E93" s="467"/>
    </row>
    <row r="94" spans="1:5" ht="18" customHeight="1">
      <c r="A94" s="467"/>
      <c r="B94" s="426"/>
      <c r="C94" s="469"/>
      <c r="D94" s="467"/>
      <c r="E94" s="467"/>
    </row>
    <row r="95" spans="1:5" ht="18" customHeight="1">
      <c r="A95" s="467"/>
      <c r="B95" s="426"/>
      <c r="C95" s="469"/>
      <c r="D95" s="467"/>
      <c r="E95" s="467"/>
    </row>
    <row r="96" spans="1:5" ht="18" customHeight="1">
      <c r="A96" s="467"/>
      <c r="B96" s="426"/>
      <c r="C96" s="469"/>
      <c r="D96" s="467"/>
      <c r="E96" s="467"/>
    </row>
    <row r="97" spans="1:5" ht="18" customHeight="1">
      <c r="A97" s="467"/>
      <c r="B97" s="426"/>
      <c r="C97" s="469"/>
      <c r="D97" s="467"/>
      <c r="E97" s="467"/>
    </row>
    <row r="98" spans="1:5" ht="18" customHeight="1">
      <c r="A98" s="467"/>
      <c r="B98" s="426"/>
      <c r="C98" s="469"/>
      <c r="D98" s="467"/>
      <c r="E98" s="467"/>
    </row>
    <row r="99" spans="1:5" ht="18" customHeight="1">
      <c r="A99" s="467"/>
      <c r="B99" s="426"/>
      <c r="C99" s="469"/>
      <c r="D99" s="467"/>
      <c r="E99" s="467"/>
    </row>
    <row r="100" spans="1:5" ht="18" customHeight="1">
      <c r="A100" s="467"/>
      <c r="B100" s="426"/>
      <c r="C100" s="469"/>
      <c r="D100" s="467"/>
      <c r="E100" s="467"/>
    </row>
    <row r="101" spans="1:5" ht="18" customHeight="1">
      <c r="A101" s="467"/>
      <c r="B101" s="426"/>
      <c r="C101" s="469"/>
      <c r="D101" s="467"/>
      <c r="E101" s="467"/>
    </row>
  </sheetData>
  <mergeCells count="1">
    <mergeCell ref="A2:E2"/>
  </mergeCells>
  <printOptions horizontalCentered="1"/>
  <pageMargins left="0" right="0" top="0.98425196850393704" bottom="0.98425196850393704" header="0.511811023622047" footer="0.511811023622047"/>
  <pageSetup paperSize="9" scale="47" orientation="portrait" horizontalDpi="200" verticalDpi="200" r:id="rId1"/>
  <headerFooter alignWithMargins="0">
    <oddFooter>&amp;C10
Ekteki dipnotlar bu finansal tabloların tamamlayıcısıdır.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FORMSRK</vt:lpstr>
      <vt:lpstr>p</vt:lpstr>
      <vt:lpstr>nh</vt:lpstr>
      <vt:lpstr>gt</vt:lpstr>
      <vt:lpstr>ogg</vt:lpstr>
      <vt:lpstr>özkaynak</vt:lpstr>
      <vt:lpstr>nat</vt:lpstr>
      <vt:lpstr>kdt</vt:lpstr>
      <vt:lpstr>FORMSRK!Print_Area</vt:lpstr>
      <vt:lpstr>gt!Print_Area</vt:lpstr>
      <vt:lpstr>kdt!Print_Area</vt:lpstr>
      <vt:lpstr>nat!Print_Area</vt:lpstr>
      <vt:lpstr>nh!Print_Area</vt:lpstr>
      <vt:lpstr>ogg!Print_Area</vt:lpstr>
      <vt:lpstr>özkaynak!Print_Area</vt:lpstr>
      <vt:lpstr>p!Print_Area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Asiye Mara (Open)
</cp:lastModifiedBy>
  <cp:lastPrinted>2011-02-14T08:54:40Z</cp:lastPrinted>
  <dcterms:created xsi:type="dcterms:W3CDTF">2009-04-25T15:03:21Z</dcterms:created>
  <dcterms:modified xsi:type="dcterms:W3CDTF">2011-02-14T09:26:22Z</dcterms:modified>
</cp:coreProperties>
</file>