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N:\MUHASEBE\1) RAPORLAR\05 - DİPNOT\2022\31.12.2022\dipnot-solo\"/>
    </mc:Choice>
  </mc:AlternateContent>
  <bookViews>
    <workbookView xWindow="0" yWindow="0" windowWidth="28800" windowHeight="14388" tabRatio="753"/>
  </bookViews>
  <sheets>
    <sheet name="v" sheetId="3" r:id="rId1"/>
    <sheet name="y" sheetId="4" r:id="rId2"/>
    <sheet name="nh" sheetId="5" r:id="rId3"/>
    <sheet name="kz" sheetId="22" r:id="rId4"/>
    <sheet name="kzdg" sheetId="17" r:id="rId5"/>
    <sheet name="özkaynak" sheetId="20" r:id="rId6"/>
    <sheet name="özkaynak2" sheetId="38" r:id="rId7"/>
    <sheet name="nat" sheetId="1" r:id="rId8"/>
    <sheet name="kdt" sheetId="24" r:id="rId9"/>
  </sheets>
  <externalReferences>
    <externalReference r:id="rId10"/>
    <externalReference r:id="rId11"/>
    <externalReference r:id="rId12"/>
    <externalReference r:id="rId13"/>
    <externalReference r:id="rId14"/>
  </externalReferences>
  <definedNames>
    <definedName name="\m" localSheetId="8">#REF!</definedName>
    <definedName name="\m" localSheetId="6">#REF!</definedName>
    <definedName name="\m">#REF!</definedName>
    <definedName name="\n" localSheetId="8">#REF!</definedName>
    <definedName name="\n" localSheetId="6">#REF!</definedName>
    <definedName name="\n">#REF!</definedName>
    <definedName name="\p" localSheetId="8">#REF!</definedName>
    <definedName name="\p" localSheetId="6">#REF!</definedName>
    <definedName name="\p">#REF!</definedName>
    <definedName name="\t" localSheetId="8">#REF!</definedName>
    <definedName name="\t" localSheetId="6">#REF!</definedName>
    <definedName name="\t">#REF!</definedName>
    <definedName name="_DMI1" localSheetId="8">#REF!</definedName>
    <definedName name="_DMI1" localSheetId="6">#REF!</definedName>
    <definedName name="_DMI1">#REF!</definedName>
    <definedName name="_DMI2" localSheetId="8">#REF!</definedName>
    <definedName name="_DMI2" localSheetId="6">#REF!</definedName>
    <definedName name="_DMI2">#REF!</definedName>
    <definedName name="_DMI3" localSheetId="8">#REF!</definedName>
    <definedName name="_DMI3" localSheetId="6">#REF!</definedName>
    <definedName name="_DMI3">#REF!</definedName>
    <definedName name="_DMI4" localSheetId="8">#REF!</definedName>
    <definedName name="_DMI4" localSheetId="6">#REF!</definedName>
    <definedName name="_DMI4">#REF!</definedName>
    <definedName name="_DMI5" localSheetId="8">#REF!</definedName>
    <definedName name="_DMI5" localSheetId="6">#REF!</definedName>
    <definedName name="_DMI5">#REF!</definedName>
    <definedName name="_DMI6" localSheetId="8">#REF!</definedName>
    <definedName name="_DMI6" localSheetId="6">#REF!</definedName>
    <definedName name="_DMI6">#REF!</definedName>
    <definedName name="_DMI7" localSheetId="8">#REF!</definedName>
    <definedName name="_DMI7" localSheetId="6">#REF!</definedName>
    <definedName name="_DMI7">#REF!</definedName>
    <definedName name="_Fill" localSheetId="6" hidden="1">#REF!</definedName>
    <definedName name="_Fill" hidden="1">#REF!</definedName>
    <definedName name="_xlnm._FilterDatabase" localSheetId="3" hidden="1">kz!$B$1:$H$79</definedName>
    <definedName name="_xlnm._FilterDatabase" localSheetId="0" hidden="1">v!#REF!</definedName>
    <definedName name="_xlnm._FilterDatabase" localSheetId="1" hidden="1">y!$B$1:$O$68</definedName>
    <definedName name="AS2DocOpenMode" hidden="1">"AS2DocumentEdit"</definedName>
    <definedName name="ATS" localSheetId="8">#REF!</definedName>
    <definedName name="ATS" localSheetId="6">#REF!</definedName>
    <definedName name="ATS">#REF!</definedName>
    <definedName name="ATSÇ" localSheetId="8">#REF!</definedName>
    <definedName name="ATSÇ" localSheetId="6">#REF!</definedName>
    <definedName name="ATSÇ">#REF!</definedName>
    <definedName name="AUD" localSheetId="8">#REF!</definedName>
    <definedName name="AUD" localSheetId="6">#REF!</definedName>
    <definedName name="AUD">#REF!</definedName>
    <definedName name="AUDÇ" localSheetId="8">#REF!</definedName>
    <definedName name="AUDÇ" localSheetId="6">#REF!</definedName>
    <definedName name="AUDÇ">#REF!</definedName>
    <definedName name="b" localSheetId="8">#REF!</definedName>
    <definedName name="b" localSheetId="6">#REF!</definedName>
    <definedName name="b">#REF!</definedName>
    <definedName name="BEF" localSheetId="8">#REF!</definedName>
    <definedName name="BEF" localSheetId="6">#REF!</definedName>
    <definedName name="BEF">#REF!</definedName>
    <definedName name="BEFÇ" localSheetId="8">#REF!</definedName>
    <definedName name="BEFÇ" localSheetId="6">#REF!</definedName>
    <definedName name="BEFÇ">#REF!</definedName>
    <definedName name="CAD" localSheetId="8">#REF!</definedName>
    <definedName name="CAD" localSheetId="6">#REF!</definedName>
    <definedName name="CAD">#REF!</definedName>
    <definedName name="CADÇ" localSheetId="8">#REF!</definedName>
    <definedName name="CADÇ" localSheetId="6">#REF!</definedName>
    <definedName name="CADÇ">#REF!</definedName>
    <definedName name="CHF" localSheetId="8">#REF!</definedName>
    <definedName name="CHF" localSheetId="6">#REF!</definedName>
    <definedName name="CHF">#REF!</definedName>
    <definedName name="CHFÇ" localSheetId="8">#REF!</definedName>
    <definedName name="CHFÇ" localSheetId="6">#REF!</definedName>
    <definedName name="CHFÇ">#REF!</definedName>
    <definedName name="DEM" localSheetId="8">#REF!</definedName>
    <definedName name="DEM" localSheetId="6">#REF!</definedName>
    <definedName name="DEM">#REF!</definedName>
    <definedName name="DEMÇ" localSheetId="8">#REF!</definedName>
    <definedName name="DEMÇ" localSheetId="6">#REF!</definedName>
    <definedName name="DEMÇ">#REF!</definedName>
    <definedName name="demkuru" localSheetId="6">[1]mizan!#REF!</definedName>
    <definedName name="demkuru">[1]mizan!#REF!</definedName>
    <definedName name="DKK" localSheetId="8">#REF!</definedName>
    <definedName name="DKK" localSheetId="6">#REF!</definedName>
    <definedName name="DKK">#REF!</definedName>
    <definedName name="DKKÇ" localSheetId="8">#REF!</definedName>
    <definedName name="DKKÇ" localSheetId="6">#REF!</definedName>
    <definedName name="DKKÇ">#REF!</definedName>
    <definedName name="ESP" localSheetId="8">#REF!</definedName>
    <definedName name="ESP" localSheetId="6">#REF!</definedName>
    <definedName name="ESP">#REF!</definedName>
    <definedName name="ESPÇ" localSheetId="8">#REF!</definedName>
    <definedName name="ESPÇ" localSheetId="6">#REF!</definedName>
    <definedName name="ESPÇ">#REF!</definedName>
    <definedName name="EUR" localSheetId="8">#REF!</definedName>
    <definedName name="EUR" localSheetId="6">#REF!</definedName>
    <definedName name="EUR">#REF!</definedName>
    <definedName name="EURÇ" localSheetId="8">#REF!</definedName>
    <definedName name="EURÇ" localSheetId="6">#REF!</definedName>
    <definedName name="EURÇ">#REF!</definedName>
    <definedName name="eurokuru" localSheetId="6">[1]mizan!#REF!</definedName>
    <definedName name="eurokuru">[1]mizan!#REF!</definedName>
    <definedName name="FIM" localSheetId="8">#REF!</definedName>
    <definedName name="FIM" localSheetId="6">#REF!</definedName>
    <definedName name="FIM">#REF!</definedName>
    <definedName name="FIMÇ" localSheetId="8">#REF!</definedName>
    <definedName name="FIMÇ" localSheetId="6">#REF!</definedName>
    <definedName name="FIMÇ">#REF!</definedName>
    <definedName name="FRF" localSheetId="8">#REF!</definedName>
    <definedName name="FRF" localSheetId="6">#REF!</definedName>
    <definedName name="FRF">#REF!</definedName>
    <definedName name="FRFÇ" localSheetId="8">#REF!</definedName>
    <definedName name="FRFÇ" localSheetId="6">#REF!</definedName>
    <definedName name="FRFÇ">#REF!</definedName>
    <definedName name="g" localSheetId="8">#REF!</definedName>
    <definedName name="g" localSheetId="6">#REF!</definedName>
    <definedName name="g">#REF!</definedName>
    <definedName name="GBP" localSheetId="8">#REF!</definedName>
    <definedName name="GBP" localSheetId="6">#REF!</definedName>
    <definedName name="GBP">#REF!</definedName>
    <definedName name="GBPÇ" localSheetId="8">#REF!</definedName>
    <definedName name="GBPÇ" localSheetId="6">#REF!</definedName>
    <definedName name="GBPÇ">#REF!</definedName>
    <definedName name="ITL" localSheetId="8">#REF!</definedName>
    <definedName name="ITL" localSheetId="6">#REF!</definedName>
    <definedName name="ITL">#REF!</definedName>
    <definedName name="ITLÇ" localSheetId="8">#REF!</definedName>
    <definedName name="ITLÇ" localSheetId="6">#REF!</definedName>
    <definedName name="ITLÇ">#REF!</definedName>
    <definedName name="JPY" localSheetId="8">#REF!</definedName>
    <definedName name="JPY" localSheetId="6">#REF!</definedName>
    <definedName name="JPY">#REF!</definedName>
    <definedName name="JPYÇ" localSheetId="8">#REF!</definedName>
    <definedName name="JPYÇ" localSheetId="6">#REF!</definedName>
    <definedName name="JPYÇ">#REF!</definedName>
    <definedName name="KWD" localSheetId="8">#REF!</definedName>
    <definedName name="KWD" localSheetId="6">#REF!</definedName>
    <definedName name="KWD">#REF!</definedName>
    <definedName name="KWDÇ" localSheetId="8">#REF!</definedName>
    <definedName name="KWDÇ" localSheetId="6">#REF!</definedName>
    <definedName name="KWDÇ">#REF!</definedName>
    <definedName name="mizan1">[2]ahs!$C$1:$H$20000</definedName>
    <definedName name="NLG" localSheetId="8">#REF!</definedName>
    <definedName name="NLG" localSheetId="6">#REF!</definedName>
    <definedName name="NLG">#REF!</definedName>
    <definedName name="NLGÇ" localSheetId="8">#REF!</definedName>
    <definedName name="NLGÇ" localSheetId="6">#REF!</definedName>
    <definedName name="NLGÇ">#REF!</definedName>
    <definedName name="NOK" localSheetId="8">#REF!</definedName>
    <definedName name="NOK" localSheetId="6">#REF!</definedName>
    <definedName name="NOK">#REF!</definedName>
    <definedName name="NOKÇ" localSheetId="8">#REF!</definedName>
    <definedName name="NOKÇ" localSheetId="6">#REF!</definedName>
    <definedName name="NOKÇ">#REF!</definedName>
    <definedName name="PARA" localSheetId="8">[3]havuz1!$C$7:$E$7</definedName>
    <definedName name="PARA">[3]havuz1!$C$7:$E$7</definedName>
    <definedName name="_xlnm.Print_Area" localSheetId="8">kdt!$A$1:$E$71</definedName>
    <definedName name="_xlnm.Print_Area" localSheetId="3">kz!$B$2:$J$75</definedName>
    <definedName name="_xlnm.Print_Area" localSheetId="4">kzdg!$A$1:$F$26</definedName>
    <definedName name="_xlnm.Print_Area" localSheetId="7">nat!$A$1:$F$67</definedName>
    <definedName name="_xlnm.Print_Area" localSheetId="2">nh!$B$1:$J$75</definedName>
    <definedName name="_xlnm.Print_Area" localSheetId="5">özkaynak!$B$2:$V$56</definedName>
    <definedName name="_xlnm.Print_Area" localSheetId="6">özkaynak2!$B$2:$V$56</definedName>
    <definedName name="_xlnm.Print_Area" localSheetId="0">v!$B$1:$K$57</definedName>
    <definedName name="_xlnm.Print_Area" localSheetId="1">y!$B$1:$K$53</definedName>
    <definedName name="_xlnm.Print_Area">#REF!</definedName>
    <definedName name="Print_Area_MI">[4]FR100!$B$15:$B$53</definedName>
    <definedName name="SAR" localSheetId="8">#REF!</definedName>
    <definedName name="SAR" localSheetId="6">#REF!</definedName>
    <definedName name="SAR">#REF!</definedName>
    <definedName name="SARÇ" localSheetId="8">#REF!</definedName>
    <definedName name="SARÇ" localSheetId="6">#REF!</definedName>
    <definedName name="SARÇ">#REF!</definedName>
    <definedName name="SEK" localSheetId="8">#REF!</definedName>
    <definedName name="SEK" localSheetId="6">#REF!</definedName>
    <definedName name="SEK">#REF!</definedName>
    <definedName name="SEKÇ" localSheetId="8">#REF!</definedName>
    <definedName name="SEKÇ" localSheetId="6">#REF!</definedName>
    <definedName name="SEKÇ">#REF!</definedName>
    <definedName name="Tarih" localSheetId="8">#REF!</definedName>
    <definedName name="Tarih" localSheetId="6">#REF!</definedName>
    <definedName name="Tarih">#REF!</definedName>
    <definedName name="TextRefCopy1" localSheetId="8">#REF!</definedName>
    <definedName name="TextRefCopy1" localSheetId="6">#REF!</definedName>
    <definedName name="TextRefCopy1">#REF!</definedName>
    <definedName name="TextRefCopyRangeCount" hidden="1">4</definedName>
    <definedName name="TOTAL1" localSheetId="8">'[5]100M $ detay'!$F$370</definedName>
    <definedName name="TOTAL1">'[5]100M $ detay'!$F$370</definedName>
    <definedName name="TOTAL2" localSheetId="8">'[5]100M $ detay'!$M$370</definedName>
    <definedName name="TOTAL2">'[5]100M $ detay'!$M$370</definedName>
    <definedName name="USD" localSheetId="8">#REF!</definedName>
    <definedName name="USD" localSheetId="6">#REF!</definedName>
    <definedName name="USD">#REF!</definedName>
    <definedName name="USDÇ" localSheetId="8">#REF!</definedName>
    <definedName name="USDÇ" localSheetId="6">#REF!</definedName>
    <definedName name="USDÇ">#REF!</definedName>
    <definedName name="usdkuru" localSheetId="6">[1]mizan!#REF!</definedName>
    <definedName name="usdkuru">[1]mizan!#REF!</definedName>
    <definedName name="Z_125D47A7_E59D_472B_822C_E2D7E4A5BA69_.wvu.PrintArea" localSheetId="0" hidden="1">v!$B$1:$K$56</definedName>
    <definedName name="Z_1907888D_CD2B_4894_B4DC_6B2A85ED031F_.wvu.PrintArea" localSheetId="8" hidden="1">kdt!$A$1:$E$67</definedName>
    <definedName name="Z_32C1806D_4A82_4F44_9C95_28F6F4430563_.wvu.PrintArea" localSheetId="0" hidden="1">v!$B$1:$K$56</definedName>
    <definedName name="Z_862890AA_6759_4F00_A680_F100659900AB_.wvu.PrintArea" localSheetId="8" hidden="1">kdt!$A$1:$E$67</definedName>
    <definedName name="Z_9791DFA6_2F05_4617_B835_5E64A3578B7B_.wvu.PrintArea" localSheetId="0" hidden="1">v!$B$1:$K$56</definedName>
    <definedName name="Z_A008F424_7684_490B_8BCF_17F1B95D548F_.wvu.PrintArea" localSheetId="0" hidden="1">v!$B$1:$K$56</definedName>
    <definedName name="Z_C8F345BA_31BA_4423_891E_BEB54AB4015C_.wvu.PrintArea" localSheetId="0" hidden="1">v!$B$1:$K$56</definedName>
  </definedNames>
  <calcPr calcId="162913"/>
</workbook>
</file>

<file path=xl/calcChain.xml><?xml version="1.0" encoding="utf-8"?>
<calcChain xmlns="http://schemas.openxmlformats.org/spreadsheetml/2006/main">
  <c r="E57" i="24" l="1"/>
  <c r="E58" i="24" s="1"/>
  <c r="E39" i="24"/>
  <c r="E22" i="24"/>
  <c r="E19" i="24"/>
  <c r="E16" i="24" l="1"/>
  <c r="W49" i="20" l="1"/>
  <c r="H74" i="22" l="1"/>
  <c r="I73" i="22"/>
  <c r="I72" i="22"/>
  <c r="I71" i="22"/>
  <c r="I74" i="22" s="1"/>
  <c r="I70" i="22"/>
  <c r="I69" i="22"/>
  <c r="I68" i="22"/>
  <c r="I67" i="22"/>
  <c r="I66" i="22"/>
  <c r="I65" i="22"/>
  <c r="I64" i="22"/>
  <c r="I63" i="22"/>
  <c r="I62" i="22"/>
  <c r="I61" i="22"/>
  <c r="I60" i="22"/>
  <c r="I59" i="22"/>
  <c r="I58" i="22"/>
  <c r="I57" i="22"/>
  <c r="I56" i="22"/>
  <c r="I55" i="22"/>
  <c r="I54" i="22"/>
  <c r="I53" i="22"/>
  <c r="I52" i="22"/>
  <c r="I51" i="22"/>
  <c r="I50" i="22"/>
  <c r="I49" i="22"/>
  <c r="I48" i="22"/>
  <c r="I47" i="22"/>
  <c r="I46" i="22"/>
  <c r="I45" i="22"/>
  <c r="I44" i="22"/>
  <c r="I43" i="22"/>
  <c r="I42" i="22"/>
  <c r="I41" i="22"/>
  <c r="I40" i="22"/>
  <c r="I39" i="22"/>
  <c r="I38" i="22"/>
  <c r="I37" i="22"/>
  <c r="I36" i="22"/>
  <c r="I35" i="22"/>
  <c r="I34" i="22"/>
  <c r="I33" i="22"/>
  <c r="I32" i="22"/>
  <c r="I31" i="22"/>
  <c r="I30" i="22"/>
  <c r="I29" i="22"/>
  <c r="I28" i="22"/>
  <c r="I27" i="22"/>
  <c r="I26" i="22"/>
  <c r="I25" i="22"/>
  <c r="I24" i="22"/>
  <c r="I23" i="22"/>
  <c r="I22" i="22"/>
  <c r="I21" i="22"/>
  <c r="I20" i="22"/>
  <c r="I19" i="22"/>
  <c r="I18" i="22"/>
  <c r="I17" i="22"/>
  <c r="I16" i="22"/>
  <c r="I15" i="22"/>
  <c r="I14" i="22"/>
  <c r="I13" i="22"/>
  <c r="I12" i="22"/>
  <c r="I11" i="22"/>
  <c r="I10" i="22"/>
  <c r="G10" i="22" l="1"/>
  <c r="G12" i="22" l="1"/>
  <c r="F74" i="22" l="1"/>
  <c r="E79" i="5" l="1"/>
  <c r="F79" i="5"/>
  <c r="G79" i="5"/>
  <c r="H79" i="5"/>
  <c r="I79" i="5"/>
  <c r="J79" i="5"/>
  <c r="E77" i="1" l="1"/>
  <c r="E76" i="1"/>
  <c r="E75" i="1"/>
  <c r="E74" i="1"/>
  <c r="E73" i="1"/>
  <c r="E72" i="1"/>
  <c r="E71" i="1"/>
  <c r="H87" i="22" l="1"/>
  <c r="E34" i="17" l="1"/>
  <c r="E33" i="17"/>
  <c r="E32" i="17"/>
  <c r="E31" i="17"/>
  <c r="D34" i="17" l="1"/>
  <c r="D33" i="17"/>
  <c r="D32" i="17"/>
  <c r="D31" i="17"/>
  <c r="G26" i="22"/>
  <c r="G27" i="22"/>
  <c r="G44" i="22"/>
  <c r="H96" i="22" l="1"/>
  <c r="H95" i="22"/>
  <c r="H94" i="22"/>
  <c r="H93" i="22"/>
  <c r="H92" i="22"/>
  <c r="H91" i="22"/>
  <c r="H90" i="22"/>
  <c r="H89" i="22"/>
  <c r="H88" i="22"/>
  <c r="H86" i="22"/>
  <c r="H85" i="22"/>
  <c r="H84" i="22"/>
  <c r="H83" i="22"/>
  <c r="H82" i="22"/>
  <c r="H81" i="22"/>
  <c r="H80" i="22"/>
  <c r="H79" i="22"/>
  <c r="H78" i="22"/>
  <c r="F96" i="22"/>
  <c r="F95" i="22"/>
  <c r="F94" i="22"/>
  <c r="F93" i="22"/>
  <c r="F92" i="22"/>
  <c r="F91" i="22"/>
  <c r="F90" i="22"/>
  <c r="F89" i="22"/>
  <c r="F88" i="22"/>
  <c r="F87" i="22"/>
  <c r="F86" i="22"/>
  <c r="F85" i="22"/>
  <c r="F84" i="22"/>
  <c r="F83" i="22"/>
  <c r="F82" i="22"/>
  <c r="F81" i="22"/>
  <c r="F80" i="22"/>
  <c r="F79" i="22"/>
  <c r="F78" i="22"/>
  <c r="F64" i="4"/>
  <c r="F63" i="4"/>
  <c r="F62" i="4"/>
  <c r="F61" i="4"/>
  <c r="F60" i="4"/>
  <c r="F59" i="4"/>
  <c r="F58" i="4"/>
  <c r="F57" i="4"/>
  <c r="F56" i="4"/>
  <c r="K61" i="3"/>
  <c r="K81" i="3"/>
  <c r="K80" i="3"/>
  <c r="K79" i="3"/>
  <c r="K78" i="3"/>
  <c r="K77" i="3"/>
  <c r="K76" i="3"/>
  <c r="K75" i="3"/>
  <c r="K74" i="3"/>
  <c r="K73" i="3"/>
  <c r="K72" i="3"/>
  <c r="K71" i="3"/>
  <c r="K70" i="3"/>
  <c r="K69" i="3"/>
  <c r="K68" i="3"/>
  <c r="K67" i="3"/>
  <c r="K66" i="3"/>
  <c r="K65" i="3"/>
  <c r="K64" i="3"/>
  <c r="J81" i="3"/>
  <c r="J80" i="3"/>
  <c r="J79" i="3"/>
  <c r="J78" i="3"/>
  <c r="J77" i="3"/>
  <c r="J76" i="3"/>
  <c r="J75" i="3"/>
  <c r="J74" i="3"/>
  <c r="J73" i="3"/>
  <c r="J72" i="3"/>
  <c r="J71" i="3"/>
  <c r="J70" i="3"/>
  <c r="J69" i="3"/>
  <c r="J68" i="3"/>
  <c r="J67" i="3"/>
  <c r="J66" i="3"/>
  <c r="J65" i="3"/>
  <c r="J64" i="3"/>
  <c r="I81" i="3"/>
  <c r="I80" i="3"/>
  <c r="I79" i="3"/>
  <c r="I78" i="3"/>
  <c r="I77" i="3"/>
  <c r="I76" i="3"/>
  <c r="I75" i="3"/>
  <c r="I74" i="3"/>
  <c r="I73" i="3"/>
  <c r="I72" i="3"/>
  <c r="I71" i="3"/>
  <c r="I70" i="3"/>
  <c r="I69" i="3"/>
  <c r="I68" i="3"/>
  <c r="I67" i="3"/>
  <c r="I66" i="3"/>
  <c r="I65" i="3"/>
  <c r="I64" i="3"/>
  <c r="O15" i="3"/>
  <c r="O14" i="3"/>
  <c r="O13" i="3"/>
  <c r="O12" i="3"/>
  <c r="O11" i="3"/>
  <c r="O10" i="3"/>
  <c r="N15" i="3"/>
  <c r="N14" i="3"/>
  <c r="N13" i="3"/>
  <c r="N12" i="3"/>
  <c r="N11" i="3"/>
  <c r="N10" i="3"/>
  <c r="H81" i="3"/>
  <c r="H80" i="3"/>
  <c r="H79" i="3"/>
  <c r="H78" i="3"/>
  <c r="H77" i="3"/>
  <c r="H76" i="3"/>
  <c r="H75" i="3"/>
  <c r="H74" i="3"/>
  <c r="H73" i="3"/>
  <c r="H72" i="3"/>
  <c r="H71" i="3"/>
  <c r="H70" i="3"/>
  <c r="H69" i="3"/>
  <c r="H68" i="3"/>
  <c r="H67" i="3"/>
  <c r="H66" i="3"/>
  <c r="H65" i="3"/>
  <c r="H64" i="3"/>
  <c r="G81" i="3"/>
  <c r="G80" i="3"/>
  <c r="G79" i="3"/>
  <c r="G78" i="3"/>
  <c r="G77" i="3"/>
  <c r="G76" i="3"/>
  <c r="G75" i="3"/>
  <c r="G74" i="3"/>
  <c r="G73" i="3"/>
  <c r="G72" i="3"/>
  <c r="G71" i="3"/>
  <c r="G70" i="3"/>
  <c r="G69" i="3"/>
  <c r="G68" i="3"/>
  <c r="G67" i="3"/>
  <c r="G66" i="3"/>
  <c r="G65" i="3"/>
  <c r="G64" i="3"/>
  <c r="F81" i="3"/>
  <c r="F80" i="3"/>
  <c r="F79" i="3" l="1"/>
  <c r="F78" i="3"/>
  <c r="F77" i="3"/>
  <c r="F76" i="3"/>
  <c r="F75" i="3"/>
  <c r="F74" i="3"/>
  <c r="F73" i="3"/>
  <c r="F72" i="3"/>
  <c r="F71" i="3"/>
  <c r="F70" i="3"/>
  <c r="F69" i="3"/>
  <c r="F68" i="3"/>
  <c r="F67" i="3"/>
  <c r="F66" i="3"/>
  <c r="F65" i="3"/>
  <c r="F64" i="3"/>
  <c r="H61" i="3"/>
  <c r="U66" i="38" l="1"/>
  <c r="T66" i="38"/>
  <c r="S66" i="38"/>
  <c r="R66" i="38"/>
  <c r="Q66" i="38"/>
  <c r="P66" i="38"/>
  <c r="O66" i="38"/>
  <c r="N66" i="38"/>
  <c r="M66" i="38"/>
  <c r="L66" i="38"/>
  <c r="K66" i="38"/>
  <c r="J66" i="38"/>
  <c r="I66" i="38"/>
  <c r="H66" i="38"/>
  <c r="G66" i="38"/>
  <c r="F66" i="38"/>
  <c r="U65" i="38"/>
  <c r="T65" i="38"/>
  <c r="S65" i="38"/>
  <c r="R65" i="38"/>
  <c r="Q65" i="38"/>
  <c r="P65" i="38"/>
  <c r="O65" i="38"/>
  <c r="N65" i="38"/>
  <c r="M65" i="38"/>
  <c r="L65" i="38"/>
  <c r="K65" i="38"/>
  <c r="J65" i="38"/>
  <c r="I65" i="38"/>
  <c r="H65" i="38"/>
  <c r="G65" i="38"/>
  <c r="F65" i="38"/>
  <c r="U64" i="38"/>
  <c r="T64" i="38"/>
  <c r="S64" i="38"/>
  <c r="R64" i="38"/>
  <c r="Q64" i="38"/>
  <c r="P64" i="38"/>
  <c r="O64" i="38"/>
  <c r="N64" i="38"/>
  <c r="M64" i="38"/>
  <c r="L64" i="38"/>
  <c r="K64" i="38"/>
  <c r="J64" i="38"/>
  <c r="I64" i="38"/>
  <c r="H64" i="38"/>
  <c r="G64" i="38"/>
  <c r="F64" i="38"/>
  <c r="U63" i="38"/>
  <c r="T63" i="38"/>
  <c r="S63" i="38"/>
  <c r="R63" i="38"/>
  <c r="Q63" i="38"/>
  <c r="P63" i="38"/>
  <c r="O63" i="38"/>
  <c r="N63" i="38"/>
  <c r="M63" i="38"/>
  <c r="L63" i="38"/>
  <c r="K63" i="38"/>
  <c r="J63" i="38"/>
  <c r="I63" i="38"/>
  <c r="H63" i="38"/>
  <c r="G63" i="38"/>
  <c r="F63" i="38"/>
  <c r="U62" i="38"/>
  <c r="T62" i="38"/>
  <c r="S62" i="38"/>
  <c r="R62" i="38"/>
  <c r="Q62" i="38"/>
  <c r="P62" i="38"/>
  <c r="O62" i="38"/>
  <c r="N62" i="38"/>
  <c r="M62" i="38"/>
  <c r="L62" i="38"/>
  <c r="K62" i="38"/>
  <c r="J62" i="38"/>
  <c r="I62" i="38"/>
  <c r="H62" i="38"/>
  <c r="G62" i="38"/>
  <c r="F62" i="38"/>
  <c r="U61" i="38"/>
  <c r="T61" i="38"/>
  <c r="S61" i="38"/>
  <c r="R61" i="38"/>
  <c r="Q61" i="38"/>
  <c r="P61" i="38"/>
  <c r="O61" i="38"/>
  <c r="N61" i="38"/>
  <c r="M61" i="38"/>
  <c r="L61" i="38"/>
  <c r="K61" i="38"/>
  <c r="J61" i="38"/>
  <c r="I61" i="38"/>
  <c r="H61" i="38"/>
  <c r="G61" i="38"/>
  <c r="F61" i="38"/>
  <c r="U60" i="38"/>
  <c r="T60" i="38"/>
  <c r="S60" i="38"/>
  <c r="R60" i="38"/>
  <c r="Q60" i="38"/>
  <c r="P60" i="38"/>
  <c r="O60" i="38"/>
  <c r="N60" i="38"/>
  <c r="M60" i="38"/>
  <c r="L60" i="38"/>
  <c r="K60" i="38"/>
  <c r="J60" i="38"/>
  <c r="I60" i="38"/>
  <c r="H60" i="38"/>
  <c r="G60" i="38"/>
  <c r="F60" i="38"/>
  <c r="U59" i="38"/>
  <c r="T59" i="38"/>
  <c r="S59" i="38"/>
  <c r="R59" i="38"/>
  <c r="Q59" i="38"/>
  <c r="P59" i="38"/>
  <c r="O59" i="38"/>
  <c r="N59" i="38"/>
  <c r="M59" i="38"/>
  <c r="L59" i="38"/>
  <c r="K59" i="38"/>
  <c r="J59" i="38"/>
  <c r="I59" i="38"/>
  <c r="H59" i="38"/>
  <c r="G59" i="38"/>
  <c r="F59" i="38"/>
  <c r="AB49" i="38"/>
  <c r="AA49" i="38"/>
  <c r="AB48" i="38"/>
  <c r="AA48" i="38"/>
  <c r="AB47" i="38"/>
  <c r="AA47" i="38"/>
  <c r="AB46" i="38"/>
  <c r="AA46" i="38"/>
  <c r="AB45" i="38"/>
  <c r="AA45" i="38"/>
  <c r="AB44" i="38"/>
  <c r="AA44" i="38"/>
  <c r="AB43" i="38"/>
  <c r="AA43" i="38"/>
  <c r="AB42" i="38"/>
  <c r="AA42" i="38"/>
  <c r="AB41" i="38"/>
  <c r="AA41" i="38"/>
  <c r="AB40" i="38"/>
  <c r="AA40" i="38"/>
  <c r="AB39" i="38"/>
  <c r="AA39" i="38"/>
  <c r="AB38" i="38"/>
  <c r="AA38" i="38"/>
  <c r="AB37" i="38"/>
  <c r="AA37" i="38"/>
  <c r="AB36" i="38"/>
  <c r="AA36" i="38"/>
  <c r="AB35" i="38"/>
  <c r="AA35" i="38"/>
  <c r="AB34" i="38"/>
  <c r="AA34" i="38"/>
  <c r="AB33" i="38"/>
  <c r="AA33" i="38"/>
  <c r="AB32" i="38"/>
  <c r="AA32" i="38"/>
  <c r="AB31" i="38"/>
  <c r="AA31" i="38"/>
  <c r="AB30" i="38"/>
  <c r="AA30" i="38"/>
  <c r="AB29" i="38"/>
  <c r="AA29" i="38"/>
  <c r="AB28" i="38"/>
  <c r="AA28" i="38"/>
  <c r="AB27" i="38"/>
  <c r="AA27" i="38"/>
  <c r="AB26" i="38"/>
  <c r="AA26" i="38"/>
  <c r="AB25" i="38"/>
  <c r="AA25" i="38"/>
  <c r="AB24" i="38"/>
  <c r="AA24" i="38"/>
  <c r="AB23" i="38"/>
  <c r="AA23" i="38"/>
  <c r="AB22" i="38"/>
  <c r="AA22" i="38"/>
  <c r="AB21" i="38"/>
  <c r="AA21" i="38"/>
  <c r="AB20" i="38"/>
  <c r="AA20" i="38"/>
  <c r="AB19" i="38"/>
  <c r="AA19" i="38"/>
  <c r="AB18" i="38"/>
  <c r="AA18" i="38"/>
  <c r="AB17" i="38"/>
  <c r="AA17" i="38"/>
  <c r="AB16" i="38"/>
  <c r="AA16" i="38"/>
  <c r="AB15" i="38"/>
  <c r="AA15" i="38"/>
  <c r="AB14" i="38"/>
  <c r="AA14" i="38"/>
  <c r="AB13" i="38"/>
  <c r="AA13" i="38"/>
  <c r="AB12" i="38"/>
  <c r="AA12" i="38"/>
  <c r="D12" i="24" l="1"/>
  <c r="D11" i="24"/>
  <c r="D10" i="24"/>
  <c r="D14" i="24"/>
  <c r="F66" i="20" l="1"/>
  <c r="F65" i="20"/>
  <c r="F64" i="20"/>
  <c r="F63" i="20"/>
  <c r="F62" i="20"/>
  <c r="F61" i="20"/>
  <c r="F59" i="20"/>
  <c r="G20" i="22" l="1"/>
  <c r="G18" i="22"/>
  <c r="G17" i="22"/>
  <c r="G16" i="22"/>
  <c r="G15" i="22"/>
  <c r="G14" i="22"/>
  <c r="G79" i="22" l="1"/>
  <c r="F71" i="1"/>
  <c r="U66" i="20"/>
  <c r="T66" i="20"/>
  <c r="S66" i="20"/>
  <c r="R66" i="20"/>
  <c r="Q66" i="20"/>
  <c r="P66" i="20"/>
  <c r="O66" i="20"/>
  <c r="N66" i="20"/>
  <c r="M66" i="20"/>
  <c r="L66" i="20"/>
  <c r="K66" i="20"/>
  <c r="J66" i="20"/>
  <c r="I66" i="20"/>
  <c r="H66" i="20"/>
  <c r="G66" i="20"/>
  <c r="G11" i="22"/>
  <c r="G13" i="22"/>
  <c r="G19" i="22"/>
  <c r="G21" i="22"/>
  <c r="G22" i="22"/>
  <c r="G23" i="22"/>
  <c r="G24" i="22"/>
  <c r="G25" i="22"/>
  <c r="G28" i="22"/>
  <c r="G29" i="22"/>
  <c r="G30" i="22"/>
  <c r="G31" i="22"/>
  <c r="G32" i="22"/>
  <c r="G33" i="22"/>
  <c r="G34" i="22"/>
  <c r="G35" i="22"/>
  <c r="G45" i="22"/>
  <c r="G36" i="22"/>
  <c r="G37" i="22"/>
  <c r="G38" i="22"/>
  <c r="G39" i="22"/>
  <c r="G40" i="22"/>
  <c r="G41" i="22"/>
  <c r="G42" i="22"/>
  <c r="G43" i="22"/>
  <c r="G46" i="22"/>
  <c r="G47" i="22"/>
  <c r="G48" i="22"/>
  <c r="G49" i="22"/>
  <c r="G50" i="22"/>
  <c r="G51" i="22"/>
  <c r="G52" i="22"/>
  <c r="G53" i="22"/>
  <c r="G54" i="22"/>
  <c r="G55" i="22"/>
  <c r="G56" i="22"/>
  <c r="G57" i="22"/>
  <c r="G58" i="22"/>
  <c r="G59" i="22"/>
  <c r="G63" i="22"/>
  <c r="G64" i="22"/>
  <c r="G65" i="22"/>
  <c r="G66" i="22"/>
  <c r="G67" i="22"/>
  <c r="G68" i="22"/>
  <c r="G69" i="22"/>
  <c r="G70" i="22"/>
  <c r="G71" i="22"/>
  <c r="G74" i="22" l="1"/>
  <c r="G72" i="22"/>
  <c r="G90" i="22"/>
  <c r="G84" i="22"/>
  <c r="G78" i="22"/>
  <c r="G91" i="22"/>
  <c r="G94" i="22"/>
  <c r="G87" i="22"/>
  <c r="G85" i="22"/>
  <c r="G83" i="22"/>
  <c r="G80" i="22"/>
  <c r="G82" i="22"/>
  <c r="G96" i="22"/>
  <c r="G89" i="22"/>
  <c r="G86" i="22"/>
  <c r="G93" i="22"/>
  <c r="G81" i="22"/>
  <c r="G92" i="22"/>
  <c r="G95" i="22"/>
  <c r="G88" i="22"/>
  <c r="AA33" i="20"/>
  <c r="E94" i="5" l="1"/>
  <c r="N12" i="4"/>
  <c r="O12" i="4"/>
  <c r="N13" i="4"/>
  <c r="O13" i="4"/>
  <c r="N14" i="4"/>
  <c r="O14" i="4"/>
  <c r="N15" i="4"/>
  <c r="O15" i="4"/>
  <c r="N16" i="4"/>
  <c r="O16" i="4"/>
  <c r="N17" i="4"/>
  <c r="O17" i="4"/>
  <c r="N18" i="4"/>
  <c r="O18" i="4"/>
  <c r="N19" i="4"/>
  <c r="O19" i="4"/>
  <c r="N20" i="4"/>
  <c r="O20" i="4"/>
  <c r="N21" i="4"/>
  <c r="O21" i="4"/>
  <c r="N22" i="4"/>
  <c r="O22" i="4"/>
  <c r="N23" i="4"/>
  <c r="O23" i="4"/>
  <c r="N24" i="4"/>
  <c r="O24" i="4"/>
  <c r="N25" i="4"/>
  <c r="O25" i="4"/>
  <c r="N26" i="4"/>
  <c r="O26" i="4"/>
  <c r="N27" i="4"/>
  <c r="O27" i="4"/>
  <c r="N28" i="4"/>
  <c r="O28" i="4"/>
  <c r="N29" i="4"/>
  <c r="O29" i="4"/>
  <c r="N30" i="4"/>
  <c r="O30" i="4"/>
  <c r="N31" i="4"/>
  <c r="O31" i="4"/>
  <c r="N32" i="4"/>
  <c r="O32" i="4"/>
  <c r="N33" i="4"/>
  <c r="O33" i="4"/>
  <c r="N34" i="4"/>
  <c r="O34" i="4"/>
  <c r="N35" i="4"/>
  <c r="O35" i="4"/>
  <c r="N36" i="4"/>
  <c r="O36" i="4"/>
  <c r="N37" i="4"/>
  <c r="O37" i="4"/>
  <c r="N38" i="4"/>
  <c r="O38" i="4"/>
  <c r="N39" i="4"/>
  <c r="O39" i="4"/>
  <c r="N40" i="4"/>
  <c r="O40" i="4"/>
  <c r="N41" i="4"/>
  <c r="O41" i="4"/>
  <c r="N42" i="4"/>
  <c r="O42" i="4"/>
  <c r="N43" i="4"/>
  <c r="O43" i="4"/>
  <c r="N44" i="4"/>
  <c r="O44" i="4"/>
  <c r="N45" i="4"/>
  <c r="O45" i="4"/>
  <c r="N46" i="4"/>
  <c r="O46" i="4"/>
  <c r="N47" i="4"/>
  <c r="O47" i="4"/>
  <c r="N48" i="4"/>
  <c r="O48" i="4"/>
  <c r="N49" i="4"/>
  <c r="O49" i="4"/>
  <c r="N50" i="4"/>
  <c r="O50" i="4"/>
  <c r="N51" i="4"/>
  <c r="O51" i="4"/>
  <c r="N52" i="4"/>
  <c r="O52" i="4"/>
  <c r="O11" i="4"/>
  <c r="N11" i="4"/>
  <c r="G56" i="4"/>
  <c r="H56" i="4"/>
  <c r="I56" i="4"/>
  <c r="J56" i="4"/>
  <c r="K56" i="4"/>
  <c r="G57" i="4"/>
  <c r="H57" i="4"/>
  <c r="I57" i="4"/>
  <c r="J57" i="4"/>
  <c r="K57" i="4"/>
  <c r="G58" i="4"/>
  <c r="H58" i="4"/>
  <c r="I58" i="4"/>
  <c r="J58" i="4"/>
  <c r="K58" i="4"/>
  <c r="G59" i="4"/>
  <c r="H59" i="4"/>
  <c r="I59" i="4"/>
  <c r="J59" i="4"/>
  <c r="K59" i="4"/>
  <c r="G60" i="4"/>
  <c r="H60" i="4"/>
  <c r="I60" i="4"/>
  <c r="J60" i="4"/>
  <c r="K60" i="4"/>
  <c r="G61" i="4"/>
  <c r="H61" i="4"/>
  <c r="I61" i="4"/>
  <c r="J61" i="4"/>
  <c r="K61" i="4"/>
  <c r="G62" i="4"/>
  <c r="H62" i="4"/>
  <c r="I62" i="4"/>
  <c r="J62" i="4"/>
  <c r="K62" i="4"/>
  <c r="G63" i="4"/>
  <c r="H63" i="4"/>
  <c r="I63" i="4"/>
  <c r="J63" i="4"/>
  <c r="K63" i="4"/>
  <c r="G64" i="4"/>
  <c r="H64" i="4"/>
  <c r="I64" i="4"/>
  <c r="J64" i="4"/>
  <c r="K64" i="4"/>
  <c r="O16" i="3"/>
  <c r="O17" i="3"/>
  <c r="O18" i="3"/>
  <c r="O19" i="3"/>
  <c r="O20" i="3"/>
  <c r="O21" i="3"/>
  <c r="O22" i="3"/>
  <c r="O23" i="3"/>
  <c r="O30" i="3"/>
  <c r="O31" i="3"/>
  <c r="O32" i="3"/>
  <c r="O24" i="3"/>
  <c r="O25" i="3"/>
  <c r="O26" i="3"/>
  <c r="O27" i="3"/>
  <c r="O28" i="3"/>
  <c r="O29" i="3"/>
  <c r="O33" i="3"/>
  <c r="O34" i="3"/>
  <c r="O35" i="3"/>
  <c r="O36" i="3"/>
  <c r="O37" i="3"/>
  <c r="O38" i="3"/>
  <c r="O39" i="3"/>
  <c r="O40" i="3"/>
  <c r="O41" i="3"/>
  <c r="O42" i="3"/>
  <c r="O43" i="3"/>
  <c r="O44" i="3"/>
  <c r="O45" i="3"/>
  <c r="O46" i="3"/>
  <c r="O47" i="3"/>
  <c r="O48" i="3"/>
  <c r="O49" i="3"/>
  <c r="O50" i="3"/>
  <c r="O51" i="3"/>
  <c r="O52" i="3"/>
  <c r="O53" i="3"/>
  <c r="O54" i="3"/>
  <c r="O55" i="3"/>
  <c r="O56" i="3"/>
  <c r="N16" i="3"/>
  <c r="N17" i="3"/>
  <c r="N18" i="3"/>
  <c r="N19" i="3"/>
  <c r="N20" i="3"/>
  <c r="N21" i="3"/>
  <c r="N22" i="3"/>
  <c r="N23" i="3"/>
  <c r="N30" i="3"/>
  <c r="N31" i="3"/>
  <c r="N32" i="3"/>
  <c r="N24" i="3"/>
  <c r="N25" i="3"/>
  <c r="N26" i="3"/>
  <c r="N27" i="3"/>
  <c r="N28" i="3"/>
  <c r="N29" i="3"/>
  <c r="N33" i="3"/>
  <c r="N34" i="3"/>
  <c r="N35" i="3"/>
  <c r="N36" i="3"/>
  <c r="N37" i="3"/>
  <c r="N38" i="3"/>
  <c r="N39" i="3"/>
  <c r="N40" i="3"/>
  <c r="N41" i="3"/>
  <c r="N42" i="3"/>
  <c r="N43" i="3"/>
  <c r="N44" i="3"/>
  <c r="N45" i="3"/>
  <c r="N46" i="3"/>
  <c r="N47" i="3"/>
  <c r="N48" i="3"/>
  <c r="N49" i="3"/>
  <c r="N50" i="3"/>
  <c r="N51" i="3"/>
  <c r="N52" i="3"/>
  <c r="N53" i="3"/>
  <c r="N54" i="3"/>
  <c r="N55" i="3"/>
  <c r="N56" i="3"/>
  <c r="H62" i="3"/>
  <c r="F77" i="1" l="1"/>
  <c r="F76" i="1"/>
  <c r="F75" i="1"/>
  <c r="F74" i="1"/>
  <c r="F73" i="1"/>
  <c r="F72" i="1"/>
  <c r="G59" i="20"/>
  <c r="H59" i="20"/>
  <c r="I59" i="20"/>
  <c r="J59" i="20"/>
  <c r="K59" i="20"/>
  <c r="L59" i="20"/>
  <c r="M59" i="20"/>
  <c r="N59" i="20"/>
  <c r="O59" i="20"/>
  <c r="P59" i="20"/>
  <c r="Q59" i="20"/>
  <c r="R59" i="20"/>
  <c r="S59" i="20"/>
  <c r="T59" i="20"/>
  <c r="U59" i="20"/>
  <c r="F60" i="20"/>
  <c r="G60" i="20"/>
  <c r="H60" i="20"/>
  <c r="I60" i="20"/>
  <c r="J60" i="20"/>
  <c r="K60" i="20"/>
  <c r="L60" i="20"/>
  <c r="M60" i="20"/>
  <c r="N60" i="20"/>
  <c r="O60" i="20"/>
  <c r="P60" i="20"/>
  <c r="Q60" i="20"/>
  <c r="R60" i="20"/>
  <c r="S60" i="20"/>
  <c r="T60" i="20"/>
  <c r="U60" i="20"/>
  <c r="G61" i="20"/>
  <c r="H61" i="20"/>
  <c r="I61" i="20"/>
  <c r="J61" i="20"/>
  <c r="K61" i="20"/>
  <c r="L61" i="20"/>
  <c r="M61" i="20"/>
  <c r="N61" i="20"/>
  <c r="O61" i="20"/>
  <c r="P61" i="20"/>
  <c r="Q61" i="20"/>
  <c r="R61" i="20"/>
  <c r="S61" i="20"/>
  <c r="T61" i="20"/>
  <c r="U61" i="20"/>
  <c r="G62" i="20"/>
  <c r="H62" i="20"/>
  <c r="I62" i="20"/>
  <c r="J62" i="20"/>
  <c r="K62" i="20"/>
  <c r="L62" i="20"/>
  <c r="M62" i="20"/>
  <c r="N62" i="20"/>
  <c r="O62" i="20"/>
  <c r="P62" i="20"/>
  <c r="Q62" i="20"/>
  <c r="R62" i="20"/>
  <c r="S62" i="20"/>
  <c r="T62" i="20"/>
  <c r="U62" i="20"/>
  <c r="G63" i="20"/>
  <c r="H63" i="20"/>
  <c r="I63" i="20"/>
  <c r="J63" i="20"/>
  <c r="K63" i="20"/>
  <c r="L63" i="20"/>
  <c r="M63" i="20"/>
  <c r="N63" i="20"/>
  <c r="O63" i="20"/>
  <c r="P63" i="20"/>
  <c r="Q63" i="20"/>
  <c r="R63" i="20"/>
  <c r="S63" i="20"/>
  <c r="T63" i="20"/>
  <c r="U63" i="20"/>
  <c r="G64" i="20"/>
  <c r="H64" i="20"/>
  <c r="I64" i="20"/>
  <c r="J64" i="20"/>
  <c r="K64" i="20"/>
  <c r="L64" i="20"/>
  <c r="M64" i="20"/>
  <c r="N64" i="20"/>
  <c r="O64" i="20"/>
  <c r="P64" i="20"/>
  <c r="Q64" i="20"/>
  <c r="R64" i="20"/>
  <c r="S64" i="20"/>
  <c r="T64" i="20"/>
  <c r="U64" i="20"/>
  <c r="G65" i="20"/>
  <c r="H65" i="20"/>
  <c r="I65" i="20"/>
  <c r="J65" i="20"/>
  <c r="K65" i="20"/>
  <c r="L65" i="20"/>
  <c r="M65" i="20"/>
  <c r="N65" i="20"/>
  <c r="O65" i="20"/>
  <c r="P65" i="20"/>
  <c r="Q65" i="20"/>
  <c r="R65" i="20"/>
  <c r="S65" i="20"/>
  <c r="T65" i="20"/>
  <c r="U65" i="20"/>
  <c r="AA13" i="20"/>
  <c r="AB13" i="20"/>
  <c r="AA14" i="20"/>
  <c r="AB14" i="20"/>
  <c r="AA15" i="20"/>
  <c r="AB15" i="20"/>
  <c r="AA16" i="20"/>
  <c r="AB16" i="20"/>
  <c r="AA17" i="20"/>
  <c r="AB17" i="20"/>
  <c r="AA18" i="20"/>
  <c r="AB18" i="20"/>
  <c r="AA19" i="20"/>
  <c r="AB19" i="20"/>
  <c r="AA20" i="20"/>
  <c r="AB20" i="20"/>
  <c r="AA21" i="20"/>
  <c r="AB21" i="20"/>
  <c r="AA22" i="20"/>
  <c r="AB22" i="20"/>
  <c r="AA23" i="20"/>
  <c r="AB23" i="20"/>
  <c r="AA24" i="20"/>
  <c r="AB24" i="20"/>
  <c r="AA25" i="20"/>
  <c r="AB25" i="20"/>
  <c r="AA26" i="20"/>
  <c r="AB26" i="20"/>
  <c r="AA27" i="20"/>
  <c r="AB27" i="20"/>
  <c r="AA28" i="20"/>
  <c r="AB28" i="20"/>
  <c r="AA29" i="20"/>
  <c r="AB29" i="20"/>
  <c r="AA30" i="20"/>
  <c r="AB30" i="20"/>
  <c r="AA31" i="20"/>
  <c r="AB31" i="20"/>
  <c r="AA32" i="20"/>
  <c r="AB32" i="20"/>
  <c r="AB33" i="20"/>
  <c r="AA34" i="20"/>
  <c r="AB34" i="20"/>
  <c r="AA35" i="20"/>
  <c r="AB35" i="20"/>
  <c r="AA36" i="20"/>
  <c r="AB36" i="20"/>
  <c r="AA37" i="20"/>
  <c r="AB37" i="20"/>
  <c r="AA38" i="20"/>
  <c r="AB38" i="20"/>
  <c r="AA39" i="20"/>
  <c r="AB39" i="20"/>
  <c r="AA40" i="20"/>
  <c r="AB40" i="20"/>
  <c r="AA41" i="20"/>
  <c r="AB41" i="20"/>
  <c r="AA42" i="20"/>
  <c r="AB42" i="20"/>
  <c r="AA43" i="20"/>
  <c r="AB43" i="20"/>
  <c r="AA44" i="20"/>
  <c r="AB44" i="20"/>
  <c r="AA45" i="20"/>
  <c r="AB45" i="20"/>
  <c r="AA46" i="20"/>
  <c r="AB46" i="20"/>
  <c r="AA47" i="20"/>
  <c r="AB47" i="20"/>
  <c r="AA48" i="20"/>
  <c r="AB48" i="20"/>
  <c r="AA49" i="20"/>
  <c r="AB49" i="20"/>
  <c r="AB12" i="20"/>
  <c r="AA12" i="20"/>
  <c r="G94" i="5" l="1"/>
  <c r="F80" i="5"/>
  <c r="G80" i="5"/>
  <c r="H80" i="5"/>
  <c r="I80" i="5"/>
  <c r="J80" i="5"/>
  <c r="F81" i="5"/>
  <c r="G81" i="5"/>
  <c r="H81" i="5"/>
  <c r="I81" i="5"/>
  <c r="J81" i="5"/>
  <c r="F82" i="5"/>
  <c r="G82" i="5"/>
  <c r="H82" i="5"/>
  <c r="I82" i="5"/>
  <c r="J82" i="5"/>
  <c r="F83" i="5"/>
  <c r="G83" i="5"/>
  <c r="H83" i="5"/>
  <c r="I83" i="5"/>
  <c r="J83" i="5"/>
  <c r="F84" i="5"/>
  <c r="G84" i="5"/>
  <c r="H84" i="5"/>
  <c r="I84" i="5"/>
  <c r="J84" i="5"/>
  <c r="F85" i="5"/>
  <c r="G85" i="5"/>
  <c r="H85" i="5"/>
  <c r="I85" i="5"/>
  <c r="J85" i="5"/>
  <c r="F86" i="5"/>
  <c r="G86" i="5"/>
  <c r="H86" i="5"/>
  <c r="I86" i="5"/>
  <c r="J86" i="5"/>
  <c r="F87" i="5"/>
  <c r="G87" i="5"/>
  <c r="H87" i="5"/>
  <c r="I87" i="5"/>
  <c r="J87" i="5"/>
  <c r="F88" i="5"/>
  <c r="G88" i="5"/>
  <c r="H88" i="5"/>
  <c r="I88" i="5"/>
  <c r="J88" i="5"/>
  <c r="F89" i="5"/>
  <c r="G89" i="5"/>
  <c r="H89" i="5"/>
  <c r="I89" i="5"/>
  <c r="J89" i="5"/>
  <c r="F90" i="5"/>
  <c r="G90" i="5"/>
  <c r="H90" i="5"/>
  <c r="I90" i="5"/>
  <c r="J90" i="5"/>
  <c r="F91" i="5"/>
  <c r="G91" i="5"/>
  <c r="H91" i="5"/>
  <c r="I91" i="5"/>
  <c r="J91" i="5"/>
  <c r="F92" i="5"/>
  <c r="G92" i="5"/>
  <c r="H92" i="5"/>
  <c r="I92" i="5"/>
  <c r="J92" i="5"/>
  <c r="F93" i="5"/>
  <c r="G93" i="5"/>
  <c r="H93" i="5"/>
  <c r="I93" i="5"/>
  <c r="J93" i="5"/>
  <c r="E93" i="5"/>
  <c r="E92" i="5"/>
  <c r="E91" i="5"/>
  <c r="E90" i="5"/>
  <c r="E89" i="5"/>
  <c r="E88" i="5"/>
  <c r="E87" i="5"/>
  <c r="E86" i="5"/>
  <c r="E85" i="5"/>
  <c r="E84" i="5"/>
  <c r="E83" i="5"/>
  <c r="E82" i="5"/>
  <c r="E81" i="5"/>
  <c r="E80" i="5"/>
  <c r="F94" i="5"/>
  <c r="H94" i="5"/>
  <c r="I94" i="5"/>
  <c r="J94" i="5"/>
  <c r="I84" i="22" l="1"/>
  <c r="I80" i="22"/>
  <c r="I95" i="22"/>
  <c r="I79" i="22"/>
  <c r="I91" i="22"/>
  <c r="I88" i="22"/>
  <c r="I78" i="22"/>
  <c r="I86" i="22"/>
  <c r="I89" i="22"/>
  <c r="I92" i="22"/>
  <c r="I96" i="22"/>
  <c r="I81" i="22"/>
  <c r="I82" i="22"/>
  <c r="I93" i="22"/>
  <c r="I83" i="22"/>
  <c r="I85" i="22"/>
  <c r="I87" i="22"/>
  <c r="I94" i="22"/>
  <c r="I90" i="22"/>
  <c r="I77" i="22"/>
  <c r="D16" i="24"/>
  <c r="D57" i="24" s="1"/>
  <c r="D58" i="24" s="1"/>
  <c r="D19" i="24" l="1"/>
  <c r="D22" i="24" s="1"/>
</calcChain>
</file>

<file path=xl/sharedStrings.xml><?xml version="1.0" encoding="utf-8"?>
<sst xmlns="http://schemas.openxmlformats.org/spreadsheetml/2006/main" count="1003" uniqueCount="617">
  <si>
    <t>CARİ DÖNEM</t>
  </si>
  <si>
    <t>ÖNCEKİ DÖNEM</t>
  </si>
  <si>
    <t>Dipnot</t>
  </si>
  <si>
    <t>A.</t>
  </si>
  <si>
    <t>1.1</t>
  </si>
  <si>
    <t>1.1.1</t>
  </si>
  <si>
    <t>1.1.2</t>
  </si>
  <si>
    <t>1.1.3</t>
  </si>
  <si>
    <t>Alınan Temettüler</t>
  </si>
  <si>
    <t>1.1.4</t>
  </si>
  <si>
    <t>Alınan Ücret ve Komisyonlar</t>
  </si>
  <si>
    <t>1.1.5</t>
  </si>
  <si>
    <t>Elde Edilen Diğer Kazançlar</t>
  </si>
  <si>
    <t>Zarar Olarak Muhasebeleştirilen Donuk Alacaklardan Tahsilatlar</t>
  </si>
  <si>
    <t>1.1.6</t>
  </si>
  <si>
    <t>Personele ve Hizmet Tedarik Edenlere Yapılan Nakit Ödemeler</t>
  </si>
  <si>
    <t>1.1.7</t>
  </si>
  <si>
    <t>Ödenen Vergiler</t>
  </si>
  <si>
    <t>1.1.8</t>
  </si>
  <si>
    <t>1.1.9</t>
  </si>
  <si>
    <t xml:space="preserve">Diğer </t>
  </si>
  <si>
    <t>1.2</t>
  </si>
  <si>
    <t>1.2.1</t>
  </si>
  <si>
    <t>1.2.2</t>
  </si>
  <si>
    <t>1.2.3</t>
  </si>
  <si>
    <t>Kredilerdeki Net (Artış) Azalış</t>
  </si>
  <si>
    <t>1.2.4</t>
  </si>
  <si>
    <t>1.2.5</t>
  </si>
  <si>
    <t>1.2.6</t>
  </si>
  <si>
    <t>Diğer Toplanan Fonlarda Net Artış (Azalış)</t>
  </si>
  <si>
    <t>1.2.7</t>
  </si>
  <si>
    <t>Alınan Kredilerdeki Net Artış (Azalış)</t>
  </si>
  <si>
    <t>1.2.8</t>
  </si>
  <si>
    <t>Vadesi Gelmiş Borçlarda Net Artış (Azalış)</t>
  </si>
  <si>
    <t>1.2.9</t>
  </si>
  <si>
    <t xml:space="preserve">Diğer Borçlarda Net Artış (Azalış) </t>
  </si>
  <si>
    <t>I.</t>
  </si>
  <si>
    <t>B.</t>
  </si>
  <si>
    <t>II.</t>
  </si>
  <si>
    <t>2.1</t>
  </si>
  <si>
    <t>2.2</t>
  </si>
  <si>
    <t>2.3</t>
  </si>
  <si>
    <t>2.4</t>
  </si>
  <si>
    <t>Elden Çıkarılan Menkul ve Gayrimenkuller</t>
  </si>
  <si>
    <t>2.5</t>
  </si>
  <si>
    <t>2.6</t>
  </si>
  <si>
    <t>2.7</t>
  </si>
  <si>
    <t>2.8</t>
  </si>
  <si>
    <t>2.9</t>
  </si>
  <si>
    <t>C.</t>
  </si>
  <si>
    <t>III.</t>
  </si>
  <si>
    <t xml:space="preserve">Finansman Faaliyetlerinden Sağlanan Net Nakit </t>
  </si>
  <si>
    <t>3.1</t>
  </si>
  <si>
    <t>Krediler ve İhraç Edilen Menkul Değerlerden Sağlanan Nakit</t>
  </si>
  <si>
    <t>3.2</t>
  </si>
  <si>
    <t>Krediler ve İhraç Edilen Menkul Değerlerden Kaynaklanan Nakit Çıkışı</t>
  </si>
  <si>
    <t>3.3</t>
  </si>
  <si>
    <t>3.4</t>
  </si>
  <si>
    <t>3.5</t>
  </si>
  <si>
    <t>3.6</t>
  </si>
  <si>
    <t>IV.</t>
  </si>
  <si>
    <t>V.</t>
  </si>
  <si>
    <t>VI.</t>
  </si>
  <si>
    <t>VII.</t>
  </si>
  <si>
    <t xml:space="preserve">Dönem Sonundaki Nakit ve Nakde Eşdeğer Varlıklar </t>
  </si>
  <si>
    <t>1.3</t>
  </si>
  <si>
    <t>1.4</t>
  </si>
  <si>
    <t>1.5</t>
  </si>
  <si>
    <t>4.2</t>
  </si>
  <si>
    <t xml:space="preserve">CARİ DÖNEM </t>
  </si>
  <si>
    <t xml:space="preserve">ÖNCEKİ DÖNEM </t>
  </si>
  <si>
    <t>YP</t>
  </si>
  <si>
    <t xml:space="preserve">Toplam </t>
  </si>
  <si>
    <t>Diğer</t>
  </si>
  <si>
    <t>6.1</t>
  </si>
  <si>
    <t>6.2</t>
  </si>
  <si>
    <t>VIII.</t>
  </si>
  <si>
    <t>8.1</t>
  </si>
  <si>
    <t>8.2</t>
  </si>
  <si>
    <t>IX.</t>
  </si>
  <si>
    <t>X.</t>
  </si>
  <si>
    <t>XI.</t>
  </si>
  <si>
    <t>XII.</t>
  </si>
  <si>
    <t>XIII.</t>
  </si>
  <si>
    <t>XIV.</t>
  </si>
  <si>
    <t>XV.</t>
  </si>
  <si>
    <t xml:space="preserve">MADDİ DURAN VARLIKLAR (Net) </t>
  </si>
  <si>
    <t>XVI.</t>
  </si>
  <si>
    <t>MADDİ OLMAYAN DURAN VARLIKLAR (Net)</t>
  </si>
  <si>
    <t>Şerefiye</t>
  </si>
  <si>
    <t>XVII.</t>
  </si>
  <si>
    <t xml:space="preserve">DİĞER AKTİFLER  </t>
  </si>
  <si>
    <t>TOPLANAN FONLAR</t>
  </si>
  <si>
    <t xml:space="preserve">İHRAÇ EDİLEN MENKUL KIYMETLER (Net)  </t>
  </si>
  <si>
    <t>KARŞILIKLAR</t>
  </si>
  <si>
    <t>Diğer Karşılıklar</t>
  </si>
  <si>
    <t>Ödenmiş Sermaye</t>
  </si>
  <si>
    <t>Sermaye Yedekleri</t>
  </si>
  <si>
    <t>Hisse Senedi İhraç Primleri</t>
  </si>
  <si>
    <t>Hisse Senedi İptal Kârları</t>
  </si>
  <si>
    <t>Diğer Sermaye Yedekleri</t>
  </si>
  <si>
    <t>Kâr Yedekleri</t>
  </si>
  <si>
    <t>Yasal Yedekler</t>
  </si>
  <si>
    <t>Statü Yedekleri</t>
  </si>
  <si>
    <t>Olağanüstü Yedekler</t>
  </si>
  <si>
    <t>Diğer Kâr Yedekleri</t>
  </si>
  <si>
    <t>Kâr veya Zarar</t>
  </si>
  <si>
    <t xml:space="preserve">     CARİ DÖNEM</t>
  </si>
  <si>
    <t xml:space="preserve">     ÖNCEKİ DÖNEM</t>
  </si>
  <si>
    <t>TOPLAM</t>
  </si>
  <si>
    <t>A. BİLANÇO DIŞI YÜKÜMLÜLÜKLER (I+II+III)</t>
  </si>
  <si>
    <t>GARANTİ ve KEFALETLER</t>
  </si>
  <si>
    <t>Teminat Mektupları</t>
  </si>
  <si>
    <t>Devlet İhale Kanunu Kapsamına Girenler</t>
  </si>
  <si>
    <t>Dış Ticaret İşlemleri Dolayısıyla Verilenler</t>
  </si>
  <si>
    <t>Diğer Teminat Mektupları</t>
  </si>
  <si>
    <t>Banka Kredileri</t>
  </si>
  <si>
    <t>İthalat Kabul Kredileri</t>
  </si>
  <si>
    <t>Diğer Banka Kabulleri</t>
  </si>
  <si>
    <t>Akreditifler</t>
  </si>
  <si>
    <t>Belgeli Akreditifler</t>
  </si>
  <si>
    <t>Diğer Akreditifler</t>
  </si>
  <si>
    <t>Garanti Verilen Prefinansmanlar</t>
  </si>
  <si>
    <t>Cirolar</t>
  </si>
  <si>
    <t>T.C. Merkez Bankasına Cirolar</t>
  </si>
  <si>
    <t>Diğer Cirolar</t>
  </si>
  <si>
    <t>Diğer Garantilerimizden</t>
  </si>
  <si>
    <t>Diğer Kefaletlerimizden</t>
  </si>
  <si>
    <t>TAAHHÜTLER</t>
  </si>
  <si>
    <t>Cayılamaz Taahhütler</t>
  </si>
  <si>
    <t xml:space="preserve">İştir. ve Bağ. Ort. Ser. İşt. Taahhütleri </t>
  </si>
  <si>
    <t>Kul. Gar. Kredi Tahsis Taahhütleri</t>
  </si>
  <si>
    <t>Men. Kıy. İhr. Aracılık Taahhütleri</t>
  </si>
  <si>
    <t>Zorunlu Karşılık Ödeme Taahhüdü</t>
  </si>
  <si>
    <t>İhracat Taahhütlerinden Kaynaklanan Vergi ve Fon Yükümlülükleri</t>
  </si>
  <si>
    <t>Kredi Kartı Harcama Limit Taahhütleri</t>
  </si>
  <si>
    <t>Diğer Cayılamaz Taahhütler</t>
  </si>
  <si>
    <t>Cayılabilir Taahhütler</t>
  </si>
  <si>
    <t>Cayılabilir Kredi Tahsis Taahhütleri</t>
  </si>
  <si>
    <t>Diğer Cayılabilir Taahhütler</t>
  </si>
  <si>
    <t>TÜREV FİNANSAL ARAÇLAR</t>
  </si>
  <si>
    <t>Vadeli Döviz Alım İşlemleri</t>
  </si>
  <si>
    <t>Vadeli Döviz Satım İşlemleri</t>
  </si>
  <si>
    <t>B. EMANET VE REHİNLİ KIYMETLER (IV+V+VI)</t>
  </si>
  <si>
    <t>EMANET KIYMETLER</t>
  </si>
  <si>
    <t>Müşteri Fon ve Portföy Mevcutları</t>
  </si>
  <si>
    <t>Emanete Alınan Menkul Değerler</t>
  </si>
  <si>
    <t>Tahsile Alınan Çekler</t>
  </si>
  <si>
    <t>Tahsile Alınan Ticari Senetler</t>
  </si>
  <si>
    <t>Tahsile Alınan Diğer Kıymetler</t>
  </si>
  <si>
    <t>İhracına Aracı Olunan Kıymetler</t>
  </si>
  <si>
    <t>Diğer Emanet Kıymetler</t>
  </si>
  <si>
    <t>Emanet Kıymet Alanlar</t>
  </si>
  <si>
    <t>REHİNLİ KIYMETLER</t>
  </si>
  <si>
    <t>Menkul Kıymetler</t>
  </si>
  <si>
    <t>Teminat Senetleri</t>
  </si>
  <si>
    <t>Emtia</t>
  </si>
  <si>
    <t>Varant</t>
  </si>
  <si>
    <t>Gayrimenkul</t>
  </si>
  <si>
    <t>Diğer Rehinli Kıymetler</t>
  </si>
  <si>
    <t>Rehinli Kıymet Alanlar</t>
  </si>
  <si>
    <t>KABUL EDİLEN AVALLER VE KEFALETLER</t>
  </si>
  <si>
    <t>BİLANÇO DIŞI HESAPLAR TOPLAMI (A+B)</t>
  </si>
  <si>
    <t>GELİR VE GİDER KALEMLERİ</t>
  </si>
  <si>
    <t>1.6</t>
  </si>
  <si>
    <t>2.1.1</t>
  </si>
  <si>
    <t>2.1.2</t>
  </si>
  <si>
    <t>2.1.3</t>
  </si>
  <si>
    <t>4.1</t>
  </si>
  <si>
    <t>4.1.1</t>
  </si>
  <si>
    <t>4.1.2</t>
  </si>
  <si>
    <t>Gayri Nakdi Kredilerden</t>
  </si>
  <si>
    <t>4.2.1</t>
  </si>
  <si>
    <t>4.2.2</t>
  </si>
  <si>
    <t>TEMETTÜ GELİRLERİ</t>
  </si>
  <si>
    <t>DİĞER FAALİYET GELİRLERİ</t>
  </si>
  <si>
    <t>NET PARASAL POZİSYON KÂRI/ZARARI</t>
  </si>
  <si>
    <t>ÖZKAYNAK KALEMLERİNDEKİ DEĞİŞİKLİKLER</t>
  </si>
  <si>
    <t>Kâr Dağıtımı</t>
  </si>
  <si>
    <t>Dağıtılan Temettü</t>
  </si>
  <si>
    <t>Yedeklere Aktarılan Tutarlar</t>
  </si>
  <si>
    <t>Ödenmiş Sermaye Enflasyon Düzeltme Farkı</t>
  </si>
  <si>
    <t>8.3</t>
  </si>
  <si>
    <t>TP</t>
  </si>
  <si>
    <t>Menkul Değerlerden Alınan Gelirler</t>
  </si>
  <si>
    <t>Finansal Kiralama Gelirleri</t>
  </si>
  <si>
    <t>Açığa Menkul Kıymet Satış Taahhütlerinden Alacaklar</t>
  </si>
  <si>
    <t>Açığa Menkul Kıymet Satış Taahhütlerinden Borçlar</t>
  </si>
  <si>
    <t>Zorunlu Karşılıklardan Alınan Gelirler</t>
  </si>
  <si>
    <t>DİĞER FAALİYET GİDERLERİ (-)</t>
  </si>
  <si>
    <t>Kredilerden Alınan Kâr Payları</t>
  </si>
  <si>
    <t>Katılma Hesaplarına Verilen Kâr Payları</t>
  </si>
  <si>
    <t>İhraç Edilen Menkul Kıymetlere Verilen Kâr Payları</t>
  </si>
  <si>
    <t>Alınan Kâr Payları</t>
  </si>
  <si>
    <t>Ödenen Kâr Payları</t>
  </si>
  <si>
    <t>Vadeli Alım-Satım İşlemleri</t>
  </si>
  <si>
    <t>11.1</t>
  </si>
  <si>
    <t>11.2</t>
  </si>
  <si>
    <t>11.3</t>
  </si>
  <si>
    <t>3.1.1</t>
  </si>
  <si>
    <t>3.1.2</t>
  </si>
  <si>
    <t>3.1.3</t>
  </si>
  <si>
    <t>Bankalardan Toplanan Fonlarda Net Artış (Azalış)</t>
  </si>
  <si>
    <t>Cari Vergi Karşılığı</t>
  </si>
  <si>
    <t>Toplam Özkaynak</t>
  </si>
  <si>
    <t>Bankalar Hesabındaki Net (Artış) Azalış</t>
  </si>
  <si>
    <t>Alım Satım Amaçlı Türev Finansal Araçlar</t>
  </si>
  <si>
    <t>Devlet Borçlanma Senetleri</t>
  </si>
  <si>
    <t>Sermayede Payı Temsil Eden Menkul Değerler</t>
  </si>
  <si>
    <t>2.2.1</t>
  </si>
  <si>
    <t>2.2.2</t>
  </si>
  <si>
    <t>2.2.3</t>
  </si>
  <si>
    <t xml:space="preserve">Konsolide Edilmeyenler </t>
  </si>
  <si>
    <t>Konsolide Edilmeyen Mali Ortaklıklar</t>
  </si>
  <si>
    <t>Konsolide Edilmeyen Mali Olmayan Ortaklıklar</t>
  </si>
  <si>
    <t>14.1</t>
  </si>
  <si>
    <t>14.2</t>
  </si>
  <si>
    <t>Yeniden Yapılanma Karşılığı</t>
  </si>
  <si>
    <t>Riskten Korunma Amaçlı Türev Finansal Araçlar</t>
  </si>
  <si>
    <t>Gerçeğe Uygun Değer Riskinden Korunma Amaçlı İşlemler</t>
  </si>
  <si>
    <t>Nakit Akış Riskinden Korunma Amaçlı İşlemler</t>
  </si>
  <si>
    <t>Yurtdışındaki Net Yatırım Riskinden Korunma Amaçlı İşlemler</t>
  </si>
  <si>
    <t>3.2.1</t>
  </si>
  <si>
    <t>3.2.1.1</t>
  </si>
  <si>
    <t>3.2.1.2</t>
  </si>
  <si>
    <t>3.2.2</t>
  </si>
  <si>
    <t>1.2.10</t>
  </si>
  <si>
    <t>ÖZKAYNAK YÖNTEMİ UYGULANAN ORTAKLIKLARDAN KÂR/ZARAR</t>
  </si>
  <si>
    <t>Krediler</t>
  </si>
  <si>
    <t>Çalışan Hakları Karşılığı</t>
  </si>
  <si>
    <t xml:space="preserve">Sermaye Piyasası İşlemleri Kârı/Zararı </t>
  </si>
  <si>
    <t>12.1</t>
  </si>
  <si>
    <t>12.2</t>
  </si>
  <si>
    <t>8.4</t>
  </si>
  <si>
    <t>14.2.1</t>
  </si>
  <si>
    <t>14.2.2</t>
  </si>
  <si>
    <t>14.2.3</t>
  </si>
  <si>
    <t>14.3</t>
  </si>
  <si>
    <t>14.4</t>
  </si>
  <si>
    <t>Bankalardan Alınan Gelirler</t>
  </si>
  <si>
    <t>Para Piyasası İşlemlerinden Alınan Gelirler</t>
  </si>
  <si>
    <t>1.5.1</t>
  </si>
  <si>
    <t>1.5.2</t>
  </si>
  <si>
    <t>1.5.3</t>
  </si>
  <si>
    <t>1.7</t>
  </si>
  <si>
    <t>KÂR DAĞITIM TABLOSU</t>
  </si>
  <si>
    <t xml:space="preserve">I. </t>
  </si>
  <si>
    <t>DÖNEM KÂRI</t>
  </si>
  <si>
    <t>ÖDENECEK VERGİ VE YASAL YÜKÜMLÜLÜKLER (-)</t>
  </si>
  <si>
    <t>Kurumlar Vergisi (Gelir Vergisi)</t>
  </si>
  <si>
    <t>Gelir Vergisi Kesintisi</t>
  </si>
  <si>
    <t>NET DÖNEM KÂRI (1.1-1.2)</t>
  </si>
  <si>
    <t>GEÇMİŞ DÖNEMLER ZARARI (-)</t>
  </si>
  <si>
    <t>DAĞITILABİLİR NET DÖNEM KÂRI [(A-(1.3+1.4+1.5)]</t>
  </si>
  <si>
    <t xml:space="preserve">1.6 </t>
  </si>
  <si>
    <t>ORTAKLARA BİRİNCİ TEMETTÜ (-)</t>
  </si>
  <si>
    <t>1.6.1</t>
  </si>
  <si>
    <t>Hisse Senedi Sahiplerine</t>
  </si>
  <si>
    <t>1.6.2</t>
  </si>
  <si>
    <t>İmtiyazlı Hisse Senedi Sahiplerine</t>
  </si>
  <si>
    <t>1.6.3</t>
  </si>
  <si>
    <t>Katılma İntifa Senetlerine</t>
  </si>
  <si>
    <t>1.6.4</t>
  </si>
  <si>
    <t>Kâra İştirakli Tahvillere</t>
  </si>
  <si>
    <t>1.6.5</t>
  </si>
  <si>
    <t>Kâr ve Zarar Ortaklığı Belgesi Sahiplerine</t>
  </si>
  <si>
    <t xml:space="preserve">1.7 </t>
  </si>
  <si>
    <t>PERSONELE TEMETTÜ (-)</t>
  </si>
  <si>
    <t>1.8</t>
  </si>
  <si>
    <t>YÖNETİM KURULUNA TEMETTÜ (-)</t>
  </si>
  <si>
    <t>1.9</t>
  </si>
  <si>
    <t>ORTAKLARA İKİNCİ TEMETTÜ (-)</t>
  </si>
  <si>
    <t>1.9.1</t>
  </si>
  <si>
    <t>1.9.2</t>
  </si>
  <si>
    <t>1.9.3</t>
  </si>
  <si>
    <t>1.9.4</t>
  </si>
  <si>
    <t>1.9.5</t>
  </si>
  <si>
    <t>1.10</t>
  </si>
  <si>
    <t>1.11</t>
  </si>
  <si>
    <t xml:space="preserve">STATÜ YEDEKLERİ (-) </t>
  </si>
  <si>
    <t>1.12</t>
  </si>
  <si>
    <t xml:space="preserve">OLAĞANÜSTÜ YEDEKLER </t>
  </si>
  <si>
    <t>1.13</t>
  </si>
  <si>
    <t xml:space="preserve">DİĞER YEDEKLER </t>
  </si>
  <si>
    <t>ÖZEL FONLAR</t>
  </si>
  <si>
    <t xml:space="preserve"> YEDEKLERDEN DAĞITIM</t>
  </si>
  <si>
    <t>DAĞITILAN YEDEKLER</t>
  </si>
  <si>
    <t>ORTAKLARA PAY (-)</t>
  </si>
  <si>
    <t>2.3.1</t>
  </si>
  <si>
    <t>2.3.2</t>
  </si>
  <si>
    <t>PERSONELE PAY (-)</t>
  </si>
  <si>
    <t>YÖNETİM KURULUNA PAY (-)</t>
  </si>
  <si>
    <t xml:space="preserve">III. </t>
  </si>
  <si>
    <t>HİSSE BAŞINA KÂR</t>
  </si>
  <si>
    <t xml:space="preserve">HİSSE SENEDİ SAHİPLERİNE </t>
  </si>
  <si>
    <t>HİSSE SENEDİ SAHİPLERİNE ( % )</t>
  </si>
  <si>
    <t xml:space="preserve">İMTİYAZLI HİSSE SENEDİ SAHİPLERİNE </t>
  </si>
  <si>
    <t>İMTİYAZLI HİSSE SENEDİ SAHİPLERİNE ( % )</t>
  </si>
  <si>
    <t xml:space="preserve">IV. </t>
  </si>
  <si>
    <t>HİSSE BAŞINA TEMETTÜ</t>
  </si>
  <si>
    <t xml:space="preserve">4.1 </t>
  </si>
  <si>
    <t>4.3</t>
  </si>
  <si>
    <t>4.4</t>
  </si>
  <si>
    <t>aktif-pasif</t>
  </si>
  <si>
    <t>gelir-özkaynak</t>
  </si>
  <si>
    <t>Bağımsız Denetimden Geçmiş</t>
  </si>
  <si>
    <t>Durdurulan Faaliyetlere İlişkin</t>
  </si>
  <si>
    <t>Sigorta Teknik Karşılıkları (Net)</t>
  </si>
  <si>
    <t>SÜRDÜRÜLEN FAALİYETLER VERGİ KARŞILIĞI (±)</t>
  </si>
  <si>
    <t>DURDURULAN FAALİYETLERDEN GELİRLER</t>
  </si>
  <si>
    <t>Satış Amaçlı Elde Tutulan Duran Varlık Gelirleri</t>
  </si>
  <si>
    <t>Diğer Durdurulan Faaliyet Gelirleri</t>
  </si>
  <si>
    <t>XIX.</t>
  </si>
  <si>
    <t>DURDURULAN FAALİYETLERDEN GİDERLER (-)</t>
  </si>
  <si>
    <t>Satış Amaçlı Elde Tutulan Duran Varlık Giderleri</t>
  </si>
  <si>
    <t>İştirak, Bağlı Ortaklık ve Birlikte Kontrol Edilen Ortaklıklar (İş Ort.) Satış Zararları</t>
  </si>
  <si>
    <t>Diğer Durdurulan Faaliyet Giderleri</t>
  </si>
  <si>
    <t>XX.</t>
  </si>
  <si>
    <t>XXI.</t>
  </si>
  <si>
    <t>DURDURULAN FAALİYETLER VERGİ KARŞILIĞI (±)</t>
  </si>
  <si>
    <t>XXII.</t>
  </si>
  <si>
    <t>XXIII.</t>
  </si>
  <si>
    <t>Geçmiş Dönem Kârı / (Zararı)</t>
  </si>
  <si>
    <t>Vadeli Aktif Değerler Alım-Satım Taahhütleri</t>
  </si>
  <si>
    <t>Çekler İçin Ödeme Taahhütleri</t>
  </si>
  <si>
    <t>Kredi Kartları ve Bankacılık Hizmetlerine İlişkin Promosyon Uyg. Taah.</t>
  </si>
  <si>
    <t>DÖNEM KÂRININ DAĞITIMI (*)</t>
  </si>
  <si>
    <t>Diğer Vergi ve Yasal Yükümlülükler (**)</t>
  </si>
  <si>
    <t>YATIRIM AMAÇLI GAYRİMENKULLER (Net)</t>
  </si>
  <si>
    <t>SATIŞ AMAÇLI ELDE TUTULAN VE DURDURULAN FAALİYETLERE İLİŞKİN DURAN VARLIKLAR (Net)</t>
  </si>
  <si>
    <t>SATIŞ AMAÇLI ELDE TUTULAN VE DURDURULAN FAALİYETLERE İLİŞKİN DURAN VARLIK BORÇLARI (Net)</t>
  </si>
  <si>
    <t>PARA PİYASALARINA BORÇLAR</t>
  </si>
  <si>
    <t>Diğer Vadeli Alım-Satım İşlemleri</t>
  </si>
  <si>
    <t>Para Piyasası İşlemlerine Verilen Kâr Payları</t>
  </si>
  <si>
    <t>NET ÜCRET VE KOMİSYON GELİRLERİ/GİDERLERİ</t>
  </si>
  <si>
    <t>Dönem Başı Bakiyesi</t>
  </si>
  <si>
    <t>TMS 8 Uyarınca Yapılan Düzeltmeler</t>
  </si>
  <si>
    <t xml:space="preserve">Hataların Düzeltilmesinin Etkisi </t>
  </si>
  <si>
    <t>Muhasebe Politikasında Yapılan Değişikliklerin Etkisi</t>
  </si>
  <si>
    <t>Yeni Bakiye (I+II)</t>
  </si>
  <si>
    <t>20.1</t>
  </si>
  <si>
    <t>20.2</t>
  </si>
  <si>
    <t>20.3</t>
  </si>
  <si>
    <t>(1)</t>
  </si>
  <si>
    <t>(2)</t>
  </si>
  <si>
    <t>(3)</t>
  </si>
  <si>
    <t>(4)</t>
  </si>
  <si>
    <t>(5)</t>
  </si>
  <si>
    <t>(6)</t>
  </si>
  <si>
    <t>(7)</t>
  </si>
  <si>
    <t>(8)</t>
  </si>
  <si>
    <t>(9)</t>
  </si>
  <si>
    <t>(10)</t>
  </si>
  <si>
    <t>(11)</t>
  </si>
  <si>
    <t>(12)</t>
  </si>
  <si>
    <t>(13)</t>
  </si>
  <si>
    <t xml:space="preserve">Önceki Dönem Sonu Bakiyesi </t>
  </si>
  <si>
    <t>2.1.4</t>
  </si>
  <si>
    <t>BİN TÜRK LİRASI</t>
  </si>
  <si>
    <t>Türev Finansal İşlemlerden Kâr/Zarar</t>
  </si>
  <si>
    <t>(5-I)</t>
  </si>
  <si>
    <t>(5-II)</t>
  </si>
  <si>
    <t>(5-III)</t>
  </si>
  <si>
    <t>(5-IV)</t>
  </si>
  <si>
    <t xml:space="preserve">   (*) Cari döneme ait karın dağıtımı hakkında Katılım Bankası'nın yetkili organı Genel Kurul'dur. Bu finansal tabloların düzenlendiği tarih itibarıyla </t>
  </si>
  <si>
    <t xml:space="preserve">   Katılım Bankası'nın yıllık Olağan Genel Kurul toplantısı henüz yapılmamıştır. Yönetim Kurulu'nun bu doğrultuda almış olduğu bir karar henüz bulunmamaktadır.</t>
  </si>
  <si>
    <t>TÜRKİYE FİNANS KATILIM BANKASI AŞ</t>
  </si>
  <si>
    <t>1.3.1</t>
  </si>
  <si>
    <t>1.3.2</t>
  </si>
  <si>
    <t>2.1.5</t>
  </si>
  <si>
    <r>
      <t>Dönem Başındaki Nakit ve Nakde Eşdeğer Varlıklar</t>
    </r>
    <r>
      <rPr>
        <b/>
        <vertAlign val="superscript"/>
        <sz val="14"/>
        <rFont val="Times New Roman"/>
        <family val="1"/>
      </rPr>
      <t xml:space="preserve"> </t>
    </r>
  </si>
  <si>
    <t>2.2.4</t>
  </si>
  <si>
    <t xml:space="preserve"> </t>
  </si>
  <si>
    <t xml:space="preserve">   (**) Diğer vergi ve yasal yükümlülüklerde gösterilen ertelenmiş vergi tutarları dağıtılabilir dönem karında dikkate alınmamıştır.</t>
  </si>
  <si>
    <t>Sınırlı Bağımsız Denetimden Geçmiş</t>
  </si>
  <si>
    <t>FİNANSAL VARLIKLAR (Net)</t>
  </si>
  <si>
    <t>Nakit ve Nakit Benzerleri</t>
  </si>
  <si>
    <t>Nakit Değerler ve Merkez Bankası</t>
  </si>
  <si>
    <t>Bankalar</t>
  </si>
  <si>
    <t>Para Piyasalarından Alacaklar</t>
  </si>
  <si>
    <t xml:space="preserve">Gerçeğe Uygun Değer Farkı Kâr Zarara Yansıtılan Finansal Varlıklar </t>
  </si>
  <si>
    <t>Diğer Finansal Varlıklar</t>
  </si>
  <si>
    <t>Gerçeğe Uygun Değer Farkı Diğer Kapsamlı Gelire Yansıtılan Finansal Varlıklar</t>
  </si>
  <si>
    <t>1.3.3</t>
  </si>
  <si>
    <t>1.4.1</t>
  </si>
  <si>
    <t>1.4.2</t>
  </si>
  <si>
    <t>Türev Finansal Varlıklar</t>
  </si>
  <si>
    <t>Türev Finansal Varlıkların Gerçeğe Uygun Değer Farkı Kar Zarara Yansıtılan Kısmı</t>
  </si>
  <si>
    <t>Türev Finansal Varlıkların Gerçeğe Uygun Değer Farkı Diğer Kapsamlı Gelire Yansıtılan Kısmı</t>
  </si>
  <si>
    <t>Beklenen Zarar Karşılıkları (-)</t>
  </si>
  <si>
    <t xml:space="preserve">Krediler </t>
  </si>
  <si>
    <t>Gerçeğe Uygun Değer Farkı Kar Zarara Yansıtılanlar</t>
  </si>
  <si>
    <t>Kiralama İşlemlerinden Alacaklar</t>
  </si>
  <si>
    <t xml:space="preserve">2.4 </t>
  </si>
  <si>
    <t xml:space="preserve">Satış Amaçlı </t>
  </si>
  <si>
    <t>ORTAKLIK YATIRIMLARI</t>
  </si>
  <si>
    <t xml:space="preserve">İştirakler (Net)  </t>
  </si>
  <si>
    <t>Özkaynak Yöntemine Göre Değerlenenler</t>
  </si>
  <si>
    <t xml:space="preserve">Bağlı Ortaklıklar  (Net) </t>
  </si>
  <si>
    <t xml:space="preserve">Birlikte Kontrol Edilen Ortaklıklar (İş Ortaklıkları) (Net)  </t>
  </si>
  <si>
    <t>4.3.1</t>
  </si>
  <si>
    <t>4.3.2</t>
  </si>
  <si>
    <t>CARİ VERGİ VARLIĞI</t>
  </si>
  <si>
    <t xml:space="preserve">ERTELENMİŞ VERGİ VARLIĞI </t>
  </si>
  <si>
    <t>VARLIKLAR TOPLAMI</t>
  </si>
  <si>
    <t>ALINAN KREDİLER</t>
  </si>
  <si>
    <t>GERÇEĞE UYGUN DEĞER FARKI KAR ZARARA YANSITILAN FİNANSAL YÜKÜMLÜLÜKLER</t>
  </si>
  <si>
    <t>TÜREV FİNANSAL YÜKÜMLÜLÜKLER</t>
  </si>
  <si>
    <t>Türev Finansal Yükümlülüklerin Gerçeğe Uygun Değer Farkı Kar Zarara Yansıtılan Kısmı</t>
  </si>
  <si>
    <t>Türev Finansal Yükümlülüklerin Gerçeğe Uygun Değer Farkı Diğer Kapsamlı Gelire Yansıtılan Kısmı</t>
  </si>
  <si>
    <t xml:space="preserve">VIII. </t>
  </si>
  <si>
    <t>CARİ VERGİ BORCU</t>
  </si>
  <si>
    <t>ERTELENMİŞ VERGİ BORCU</t>
  </si>
  <si>
    <t>SERMAYE BENZERİ BORÇLANMA ARAÇLARI</t>
  </si>
  <si>
    <t>Diğer Borçlanma Araçları</t>
  </si>
  <si>
    <t>DİĞER YÜKÜMLÜLÜKLER</t>
  </si>
  <si>
    <t>Kâr veya Zararda Yeniden Sınıflandırılmayacak Birikmiş Diğer Kapsamlı Gelirler veya Giderler</t>
  </si>
  <si>
    <t>Kâr veya Zararda Yeniden Sınıflandırılacak Birikmiş Diğer Kapsamlı Gelirler veya Giderler</t>
  </si>
  <si>
    <t>14.5</t>
  </si>
  <si>
    <t>14.5.1</t>
  </si>
  <si>
    <t>14.5.2</t>
  </si>
  <si>
    <t>14.5.3</t>
  </si>
  <si>
    <t>14.5.4</t>
  </si>
  <si>
    <t>14.6</t>
  </si>
  <si>
    <t>14.6.1</t>
  </si>
  <si>
    <t>Geçmiş Yıllar Kâr veya Zararı</t>
  </si>
  <si>
    <t>14.6.2</t>
  </si>
  <si>
    <t>Dönem Net Kâr veya Zararı</t>
  </si>
  <si>
    <t>14.7</t>
  </si>
  <si>
    <t>Azınlık Payları</t>
  </si>
  <si>
    <t>YÜKÜMLÜLÜKLER TOPLAMI</t>
  </si>
  <si>
    <t xml:space="preserve">KÂR PAYI GELİRLERİ  </t>
  </si>
  <si>
    <t>Gerçeğe Uygun Değer Farkı Diğer Kapsamlı Gelire Yansıtılanlar</t>
  </si>
  <si>
    <t>İtfa Edilmiş Maliyeti İle Ölçülenler</t>
  </si>
  <si>
    <t xml:space="preserve">Diğer Kâr Payı Gelirleri  </t>
  </si>
  <si>
    <t xml:space="preserve">KÂR PAYI GİDERLERİ (-)  </t>
  </si>
  <si>
    <t xml:space="preserve">Kullanılan Kredilere Verilen Kâr Payları </t>
  </si>
  <si>
    <t xml:space="preserve">Diğer Kâr Payı Giderleri  </t>
  </si>
  <si>
    <t>NET KÂR PAYI GELİRİ/GİDERİ (I - II)</t>
  </si>
  <si>
    <t>Verilen Ücret ve Komisyonlar (-)</t>
  </si>
  <si>
    <t>Gayri Nakdi Kredilere</t>
  </si>
  <si>
    <t>PERSONEL GİDERLERİ (-)</t>
  </si>
  <si>
    <t>TİCARİ KAR/ZARAR (Net)</t>
  </si>
  <si>
    <t xml:space="preserve">Kambiyo İşlemleri Kârı/Zararı </t>
  </si>
  <si>
    <t>Ertelenmiş Vergi Gider Etkisi (+)</t>
  </si>
  <si>
    <t>Ertelenmiş Vergi Gelir Etkisi (-)</t>
  </si>
  <si>
    <t>İştirak, Bağlı Ortaklık ve Birlikte Kontrol Edilen Ortaklıklar (İş Ort.) Satış Karları</t>
  </si>
  <si>
    <t>XXIV.</t>
  </si>
  <si>
    <t>VARLIKLAR</t>
  </si>
  <si>
    <t>YÜKÜMLÜLÜKLER</t>
  </si>
  <si>
    <t>DÖNEM KARI/ZARARI</t>
  </si>
  <si>
    <t>DİĞER KAPSAMLI GELİRLER</t>
  </si>
  <si>
    <t>Kar veya Zararda Yeniden Sınıflandırılmayacaklar</t>
  </si>
  <si>
    <t>Maddi Duran Varlıklar Yeniden Değerleme Artışları/Azalışları</t>
  </si>
  <si>
    <t>Maddi Olmayan Duran Varlıklar Yeniden Değerleme Artışları/Azalışları</t>
  </si>
  <si>
    <t>Tanımlanmış Fayda Planları Yeniden Ölçüm Kazançları/Kayıpları</t>
  </si>
  <si>
    <t>Diğer Kâr veya Zarar Olarak Yeniden Sınıflandırılmayacak Diğer Kapsamlı Gelir Unsurları</t>
  </si>
  <si>
    <t>Kâr veya Zararda Yeniden Sınıflandırılmayacak Diğer Kapsamlı Gelire İlişkin Vergiler</t>
  </si>
  <si>
    <t>Kâr veya Zararda Yeniden Sınıflandırılacaklar</t>
  </si>
  <si>
    <t>Yabancı Para Çevirim Farkları</t>
  </si>
  <si>
    <t>Gerçeğe Uygun Değer Farkı Diğer Kapsamlı Gelire Yansıtılan Finansal Varlıkların Değerleme ve/veya Sınıflandırma Gelirleri/Giderleri</t>
  </si>
  <si>
    <t>Nakit Akış Riskinden Korunma Gelirleri/Giderleri</t>
  </si>
  <si>
    <t>Yurtdışındaki İşletmeye İlişkin Yatırım Riskinden Korunma Gelirleri/Giderleri</t>
  </si>
  <si>
    <t>2.2.5</t>
  </si>
  <si>
    <t>Diğer Kâr veya Zarar Olarak Yeniden Sınıflandırılacak Diğer Kapsamlı Gelir Unsurları</t>
  </si>
  <si>
    <t>2.2.6</t>
  </si>
  <si>
    <t>Kâr veya Zararda Yeniden Sınıflandırılacak Diğer Kapsamlı Gelire İlişkin Vergiler</t>
  </si>
  <si>
    <t>TOPLAM KAPSAMLI GELİR (I+II)</t>
  </si>
  <si>
    <t>KAR VEYA ZARAR VE DİĞER KAPSAMLI GELİR TABLOSU</t>
  </si>
  <si>
    <t>Toplam Kapsamlı Gelir</t>
  </si>
  <si>
    <t>Nakden Gerçekleştirilen Sermaye Artırımı</t>
  </si>
  <si>
    <t>İç Kaynaklardan Gerçekleştirilen Sermaye Artırımı</t>
  </si>
  <si>
    <t xml:space="preserve">Hisse Senedine Dönüştürülebilir Tahviller </t>
  </si>
  <si>
    <t>Sermaye Benzeri Borçlanma Araçları</t>
  </si>
  <si>
    <t>Diğer Değişiklikler Nedemiyle Artış /Azalış</t>
  </si>
  <si>
    <t>Dönem Sonu Bakiyesi  (III+IV+…...+X+XI)</t>
  </si>
  <si>
    <t>(01.01-31.03.2017)</t>
  </si>
  <si>
    <t>Kâr veya Zararda Yeniden Sınıflandırılmayacak Birikmiş Diğer Kapsamlı Gelirler ve Giderler</t>
  </si>
  <si>
    <t>Kâr veya Zararda Yeniden Sınıflandırılacak Birikmiş Diğer Kapsamlı Gelirler ve Giderler</t>
  </si>
  <si>
    <t>Kar Yedekleri</t>
  </si>
  <si>
    <t>Dönem Net  Kar veya Zararı</t>
  </si>
  <si>
    <t>Azınlık Payları Hariç Toplam Özkaynak</t>
  </si>
  <si>
    <t>1. Duran varlıklar birikmiş yeniden değerleme artışları/azalışları,</t>
  </si>
  <si>
    <t>2. Tanımlanmış fayda planlarının birikmiş yeniden ölçüm kazançları/kayıpları,</t>
  </si>
  <si>
    <t>3. Diğer (Özkaynak yöntemiyle değerlenen yatırımların diğer kapsamlı gelirinden kâr/zararda sınıflandırılmayacak payları ile diğer kâr veya zarar olarak yeniden sınıflandırılmayacak diğer kapsamlı gelir unsurlarının birikmiş tutarları)</t>
  </si>
  <si>
    <t>4. Yabancı para çevirim farkları,</t>
  </si>
  <si>
    <t>5. Gerçeğe uygun değer farkı diğer kapsamlı gelire yansıtılan finansal varlıkların birikmiş yeniden değerleme ve/veya sınıflandırma kazançları/kayıpları,</t>
  </si>
  <si>
    <t>6. Diğer (Nakit akış riskinden korunma kazançları/kayıpları, özkaynak yöntemiyle değerlenen yatırımların diğer kapsamlı gelirinden kâr/zararda sınıflandırılacak payları ve diğer kâr veya zarar olarak yeniden sınıflandırılacak diğer kapsamlı gelir unsurlarının birikmiş tutarları)</t>
  </si>
  <si>
    <t>Bankacılık Faaliyet Konusu Varlık ve Yükümlülüklerdeki Değişim Öncesi Faaliyet Kârı</t>
  </si>
  <si>
    <t>BANKACILIK FAALİYETLERİNE İLİŞKİN NAKİT AKIŞLARI</t>
  </si>
  <si>
    <t>Bankacılık Faaliyetleri Konusu Varlık ve Yükümlülüklerdeki Değişim</t>
  </si>
  <si>
    <t>Gerçeğe Uygun Değer Farkı K/Z'a Yansıtılan FV'larda Net (Artış) Azalış</t>
  </si>
  <si>
    <t>Diğer Varlıklarda Net (Artış) Azalış</t>
  </si>
  <si>
    <t>Gerçeğe Uygun Değer Farkı K/Z'a Yansıtılan FY'lerde Net Artış (Azalış)</t>
  </si>
  <si>
    <t>Bankacılık Faaliyetlerinden Kaynaklanan Net Nakit Akışı</t>
  </si>
  <si>
    <t>YATIRIM FAALİYETLERİNE İLİŞKİN NAKİT AKIŞLARI</t>
  </si>
  <si>
    <t>Yatırım Faaliyetlerinden Kaynaklanan Net Nakit Akışı</t>
  </si>
  <si>
    <t xml:space="preserve">İktisap Edilen İştirakler, Bağlı Ortaklıklar ve Birlikte Kontrol Edilen Ortaklıklar (İş Ortaklıkları) </t>
  </si>
  <si>
    <t xml:space="preserve">Elden Çıkarılan İştirakler, Bağlı Ortaklıklar ve Birlikte Kontrol Edilen Ortaklıklar (İş Ortaklıkları) </t>
  </si>
  <si>
    <t xml:space="preserve">Satın Alınan Menkul ve Gayrimenkuller </t>
  </si>
  <si>
    <t>Elde Edilen Gerçeğe Uygun Değer Farkı Diğer Kapsamlı Gelire Yansıtılan Finansal Varlıklar</t>
  </si>
  <si>
    <t>Elden Çıkarılan Gerçeğe Uygun Değer Farkı Diğer Kapsamlı Gelire Yansıtılan Finansal Varlıklar</t>
  </si>
  <si>
    <t>Satın Alınan İtfa Edilmiş Maliyeti ile Ölçülen Finansal Varlıklar</t>
  </si>
  <si>
    <t xml:space="preserve">Satılan İtfa Edilmiş Maliyeti ile Ölçülen Finansal Varlıklar </t>
  </si>
  <si>
    <t>FİNANSMAN FAALİYETLERİNE İLİŞKİN NAKİT AKIŞLARI</t>
  </si>
  <si>
    <t xml:space="preserve">İhraç Edilen Sermaye Araçları   </t>
  </si>
  <si>
    <t xml:space="preserve">Temettü Ödemeleri </t>
  </si>
  <si>
    <t xml:space="preserve">Yabancı Para Çevrim Farklarının Nakit ve Nakde Eşdeğer Varlıklar Üzerindeki Etkisi </t>
  </si>
  <si>
    <t>Nakit ve Nakde Eşdeğer Varlıklardaki Net Artış</t>
  </si>
  <si>
    <t>YASAL YEDEK AKÇELER (-)</t>
  </si>
  <si>
    <t>BANKADA BIRAKILMASI VE TASARRUFU ZORUNLU YASAL FONLAR (-)</t>
  </si>
  <si>
    <t>1.1.</t>
  </si>
  <si>
    <t>1.1.1.</t>
  </si>
  <si>
    <t>1.1.2.</t>
  </si>
  <si>
    <t>1.1.3.</t>
  </si>
  <si>
    <t>1.2.</t>
  </si>
  <si>
    <t>1.2.1.</t>
  </si>
  <si>
    <t>1.2.2.</t>
  </si>
  <si>
    <t>1.3.</t>
  </si>
  <si>
    <t>1.3.1.</t>
  </si>
  <si>
    <t>1.3.2.</t>
  </si>
  <si>
    <t>1.4.</t>
  </si>
  <si>
    <t>1.5.</t>
  </si>
  <si>
    <t>1.5.1.</t>
  </si>
  <si>
    <t>1.5.2.</t>
  </si>
  <si>
    <t>1.6.</t>
  </si>
  <si>
    <t>1.7.</t>
  </si>
  <si>
    <t>2.1.</t>
  </si>
  <si>
    <t>2.1.1.</t>
  </si>
  <si>
    <t>2.1.2.</t>
  </si>
  <si>
    <t>2.1.3.</t>
  </si>
  <si>
    <t>2.1.4.</t>
  </si>
  <si>
    <t>2.1.5.</t>
  </si>
  <si>
    <t>2.1.6.</t>
  </si>
  <si>
    <t>2.1.7.</t>
  </si>
  <si>
    <t>2.1.8.</t>
  </si>
  <si>
    <t>2.1.9.</t>
  </si>
  <si>
    <t>2.1.10.</t>
  </si>
  <si>
    <t>2.1.11.</t>
  </si>
  <si>
    <t>2.1.12.</t>
  </si>
  <si>
    <t>2.2.</t>
  </si>
  <si>
    <t>2.2.1.</t>
  </si>
  <si>
    <t>2.2.2.</t>
  </si>
  <si>
    <t>4.1.</t>
  </si>
  <si>
    <t>4.2.</t>
  </si>
  <si>
    <t>4.3.</t>
  </si>
  <si>
    <t>4.4.</t>
  </si>
  <si>
    <t>4.5.</t>
  </si>
  <si>
    <t>4.6.</t>
  </si>
  <si>
    <t>4.7.</t>
  </si>
  <si>
    <t>4.8.</t>
  </si>
  <si>
    <t>5.1.</t>
  </si>
  <si>
    <t>5.2.</t>
  </si>
  <si>
    <t>5.3.</t>
  </si>
  <si>
    <t>5.4.</t>
  </si>
  <si>
    <t>5.5.</t>
  </si>
  <si>
    <t>5.6.</t>
  </si>
  <si>
    <t>5.7.</t>
  </si>
  <si>
    <t>6.3</t>
  </si>
  <si>
    <t>ÖZKAYNAKLAR</t>
  </si>
  <si>
    <t>18.1</t>
  </si>
  <si>
    <t>18.2</t>
  </si>
  <si>
    <t>18.3</t>
  </si>
  <si>
    <t>21.1</t>
  </si>
  <si>
    <t>21.2</t>
  </si>
  <si>
    <t>TÜRKİYE FİNANS KATILIM BANKASI AŞ KONSOLİDE OLMAYAN BİLANÇOSU (Finansal Durum Tablosu)</t>
  </si>
  <si>
    <t xml:space="preserve">TÜRKİYE FİNANS KATILIM BANKASI AŞ
KONSOLİDE OLMAYAN NAZIM HESAPLAR TABLOSU   </t>
  </si>
  <si>
    <t>TÜRKİYE FİNANS KATILIM BANKASI AŞ KONSOLİDE OLMAYAN KAR VEYA ZARAR TABLOSU</t>
  </si>
  <si>
    <t>TÜRKİYE FİNANS KATILIM BANKASI AŞ KONSOLİDE OLMAYAN KAR VEYA ZARAR VE DİĞER KAPSAMLI GELİR TABLOSU</t>
  </si>
  <si>
    <t>TÜRKİYE FİNANS KATILIM BANKASI AŞ 
KONSOLİDE OLMAYAN NAKİT AKIŞ TABLOSU</t>
  </si>
  <si>
    <t>Dönem Sonu Bakiyesi  (III+IV+...+X+XI)</t>
  </si>
  <si>
    <t>İTFA EDİLMİŞ MALİYETİ İLE ÖLÇÜLEN FİNANSAL VARLIKLAR (Net)</t>
  </si>
  <si>
    <t>İtfa Edilmiş Maliyeti ile Ölçülen Diğer Finansal Varlıklar</t>
  </si>
  <si>
    <t>KİRALAMA İŞLEMLERİNDEN YÜKÜMLÜLÜKLER (Net)</t>
  </si>
  <si>
    <t>Kiralama Kâr Payı Giderleri</t>
  </si>
  <si>
    <t xml:space="preserve">XVIII. </t>
  </si>
  <si>
    <t>21.3</t>
  </si>
  <si>
    <t>23.1</t>
  </si>
  <si>
    <t>23.2</t>
  </si>
  <si>
    <t>23.3</t>
  </si>
  <si>
    <t>XXV.</t>
  </si>
  <si>
    <t xml:space="preserve">FAALİYET BRÜT KÂRI (III+IV+V+VI+VII) </t>
  </si>
  <si>
    <t>BEKLENEN ZARAR KARŞILIKLARI GİDERLERİ (-)</t>
  </si>
  <si>
    <t>DİĞER KARŞILIK GİDERLERİ (-)</t>
  </si>
  <si>
    <t>NET FAALİYET KÂRI/ZARARI (VIII-IX-X-XI-XII)</t>
  </si>
  <si>
    <t>BİRLEŞME İŞLEMİ SONRASINDA GELİR OLARAK  KAYDEDİLEN FAZLALIK TUTARI</t>
  </si>
  <si>
    <t>SÜRDÜRÜLEN FAALİYETLER VERGİ ÖNCESİ K/Z (XIII+...+XVI)</t>
  </si>
  <si>
    <t>SÜRDÜRÜLEN FAALİYETLER DÖNEM NET K/Z (XVII±XVIII)</t>
  </si>
  <si>
    <t>DURDURULAN FAALİYETLER VERGİ ÖNCESİ K/Z (XX-XXI)</t>
  </si>
  <si>
    <t>DURDURULAN FAALİYETLER DÖNEM NET K/Z (XXII±XXIII)</t>
  </si>
  <si>
    <t>DÖNEM NET KARI/ZARARI (XIX+XXIV)</t>
  </si>
  <si>
    <t>25.1</t>
  </si>
  <si>
    <t>Grubun Kârı / Zararı</t>
  </si>
  <si>
    <t>25.2</t>
  </si>
  <si>
    <t>Azınlık Payları Kârı / Zararı (-)</t>
  </si>
  <si>
    <t>Hisse Başına Kâr / Zarar</t>
  </si>
  <si>
    <t>Kiralamaya İlişkin Ödemeler</t>
  </si>
  <si>
    <t>(31/12/2021)</t>
  </si>
  <si>
    <t>( 31/12/2021)</t>
  </si>
  <si>
    <t>Diğer Değişiklikler Nedeniyle Artış /Azalış</t>
  </si>
  <si>
    <t>1 Temmuz- 30 Eylül 2022</t>
  </si>
  <si>
    <t>1 Temmuz- 30 Eylül 2021</t>
  </si>
  <si>
    <t xml:space="preserve">               TÜRKİYE FİNANS KATILIM BANKASI AŞ KONSOLİDE OLMAYAN ÖZKAYNAKLAR DEĞİŞİM TABLOSU</t>
  </si>
  <si>
    <t>(01/01/2021 - 31/12/2021)</t>
  </si>
  <si>
    <t>(01/01/2022 - 31/12/2022)</t>
  </si>
  <si>
    <t>(31/12/2022)</t>
  </si>
  <si>
    <t>1 Ocak- 31 Aralık 2022</t>
  </si>
  <si>
    <t>1 Ocak- 31 Aralık 2021</t>
  </si>
  <si>
    <t>(01.01-31.12.2022)</t>
  </si>
  <si>
    <t>(01.01-31.12.2021)</t>
  </si>
  <si>
    <t>( 31/12/2022)</t>
  </si>
  <si>
    <t>(14)</t>
  </si>
  <si>
    <t>(15)</t>
  </si>
  <si>
    <t>(1),(3)</t>
  </si>
  <si>
    <t>Dipnot
(5-V)</t>
  </si>
  <si>
    <t>(1),(2)</t>
  </si>
  <si>
    <t>(5-VI)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</si>
</sst>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164" formatCode="_-* #,##0\ _T_L_-;\-* #,##0\ _T_L_-;_-* &quot;-&quot;\ _T_L_-;_-@_-"/>
    <numFmt numFmtId="165" formatCode="_-* #,##0.00\ _T_L_-;\-* #,##0.00\ _T_L_-;_-* &quot;-&quot;??\ _T_L_-;_-@_-"/>
    <numFmt numFmtId="166" formatCode="_(* #,##0_);_(* \(#,##0\);_(* &quot;-&quot;_);_(@_)"/>
    <numFmt numFmtId="167" formatCode="_ * #,##0_ ;_ * \-#,##0_ ;_ * &quot;-&quot;??_ ;_ @_ "/>
    <numFmt numFmtId="168" formatCode="General_)"/>
    <numFmt numFmtId="169" formatCode="[$€-2]\ #,##0.00_);[Red]\([$€-2]\ #,##0.00\)"/>
    <numFmt numFmtId="170" formatCode="_-* #,##0.00\ [$€-1]_-;\-* #,##0.00\ [$€-1]_-;_-* &quot;-&quot;??\ [$€-1]_-"/>
    <numFmt numFmtId="171" formatCode="_(* #,##0.00_);_(* \(#,##0.00\);_(* &quot;-&quot;_);_(@_)"/>
    <numFmt numFmtId="172" formatCode="0.0"/>
    <numFmt numFmtId="173" formatCode="_(* #,##0.000_);_(* \(#,##0.000\);_(* &quot;-&quot;_);_(@_)"/>
  </numFmts>
  <fonts count="89" x14ac:knownFonts="1">
    <font>
      <sz val="10"/>
      <name val="MS Sans Serif"/>
    </font>
    <font>
      <b/>
      <sz val="10"/>
      <name val="MS Sans Serif"/>
    </font>
    <font>
      <sz val="10"/>
      <name val="MS Sans Serif"/>
      <family val="2"/>
      <charset val="162"/>
    </font>
    <font>
      <sz val="10"/>
      <name val="Times New Roman"/>
      <family val="1"/>
    </font>
    <font>
      <sz val="14"/>
      <name val="Times New Roman"/>
      <family val="1"/>
    </font>
    <font>
      <sz val="12"/>
      <name val="Times New Roman"/>
      <family val="1"/>
    </font>
    <font>
      <b/>
      <sz val="20"/>
      <name val="Times New Roman"/>
      <family val="1"/>
    </font>
    <font>
      <b/>
      <sz val="14"/>
      <name val="Times New Roman"/>
      <family val="1"/>
    </font>
    <font>
      <b/>
      <sz val="11"/>
      <name val="Times New Roman"/>
      <family val="1"/>
    </font>
    <font>
      <b/>
      <sz val="12"/>
      <name val="Times New Roman"/>
      <family val="1"/>
    </font>
    <font>
      <sz val="11"/>
      <name val="Times New Roman"/>
      <family val="1"/>
    </font>
    <font>
      <sz val="12"/>
      <name val="MS Sans Serif"/>
      <family val="2"/>
      <charset val="162"/>
    </font>
    <font>
      <b/>
      <sz val="10"/>
      <name val="Times New Roman"/>
      <family val="1"/>
    </font>
    <font>
      <sz val="10"/>
      <name val="Times New Roman TUR"/>
      <family val="1"/>
      <charset val="162"/>
    </font>
    <font>
      <b/>
      <sz val="12"/>
      <name val="Times New Roman"/>
      <family val="1"/>
      <charset val="162"/>
    </font>
    <font>
      <b/>
      <sz val="12"/>
      <name val="Times New Roman Tur"/>
      <family val="1"/>
      <charset val="162"/>
    </font>
    <font>
      <b/>
      <sz val="10"/>
      <name val="Times New Roman TUR"/>
      <family val="1"/>
      <charset val="162"/>
    </font>
    <font>
      <sz val="12"/>
      <name val="Times New Roman Tur"/>
      <family val="1"/>
      <charset val="162"/>
    </font>
    <font>
      <b/>
      <sz val="13"/>
      <name val="Times New Roman Tur"/>
      <family val="1"/>
      <charset val="162"/>
    </font>
    <font>
      <sz val="10"/>
      <name val="MS Sans Serif"/>
      <family val="2"/>
      <charset val="162"/>
    </font>
    <font>
      <b/>
      <sz val="12"/>
      <name val="MS Sans Serif"/>
      <family val="2"/>
      <charset val="162"/>
    </font>
    <font>
      <sz val="12"/>
      <name val="Times New Roman"/>
      <family val="1"/>
      <charset val="162"/>
    </font>
    <font>
      <sz val="12"/>
      <name val="Times New Roman Tur"/>
      <charset val="162"/>
    </font>
    <font>
      <sz val="10"/>
      <name val="MS Sans Serif"/>
      <family val="2"/>
      <charset val="162"/>
    </font>
    <font>
      <b/>
      <sz val="12"/>
      <name val="Times New Roman Tur"/>
      <charset val="162"/>
    </font>
    <font>
      <sz val="8"/>
      <name val="MS Sans Serif"/>
      <family val="2"/>
      <charset val="162"/>
    </font>
    <font>
      <b/>
      <sz val="10"/>
      <name val="Times New Roman"/>
      <family val="1"/>
      <charset val="162"/>
    </font>
    <font>
      <sz val="10"/>
      <name val="Arial"/>
      <family val="2"/>
      <charset val="162"/>
    </font>
    <font>
      <b/>
      <sz val="14"/>
      <name val="Times New Roman"/>
      <family val="1"/>
      <charset val="162"/>
    </font>
    <font>
      <sz val="12"/>
      <name val="Arial"/>
      <family val="2"/>
      <charset val="162"/>
    </font>
    <font>
      <sz val="10"/>
      <name val="Arial"/>
      <family val="2"/>
      <charset val="162"/>
    </font>
    <font>
      <sz val="10"/>
      <name val="Arial"/>
      <family val="2"/>
      <charset val="162"/>
    </font>
    <font>
      <sz val="11"/>
      <color indexed="8"/>
      <name val="Calibri"/>
      <family val="2"/>
    </font>
    <font>
      <sz val="11"/>
      <color indexed="8"/>
      <name val="Calibri"/>
      <family val="2"/>
      <charset val="162"/>
    </font>
    <font>
      <sz val="11"/>
      <color indexed="9"/>
      <name val="Calibri"/>
      <family val="2"/>
    </font>
    <font>
      <sz val="11"/>
      <color indexed="9"/>
      <name val="Calibri"/>
      <family val="2"/>
      <charset val="162"/>
    </font>
    <font>
      <sz val="11"/>
      <color indexed="10"/>
      <name val="Calibri"/>
      <family val="2"/>
    </font>
    <font>
      <sz val="11"/>
      <color indexed="20"/>
      <name val="Calibri"/>
      <family val="2"/>
      <charset val="162"/>
    </font>
    <font>
      <b/>
      <sz val="11"/>
      <color indexed="52"/>
      <name val="Calibri"/>
      <family val="2"/>
    </font>
    <font>
      <b/>
      <sz val="11"/>
      <color indexed="52"/>
      <name val="Calibri"/>
      <family val="2"/>
      <charset val="162"/>
    </font>
    <font>
      <sz val="11"/>
      <color indexed="52"/>
      <name val="Calibri"/>
      <family val="2"/>
    </font>
    <font>
      <b/>
      <sz val="11"/>
      <color indexed="9"/>
      <name val="Calibri"/>
      <family val="2"/>
      <charset val="162"/>
    </font>
    <font>
      <sz val="10"/>
      <name val="Arial Tur"/>
      <charset val="162"/>
    </font>
    <font>
      <sz val="11"/>
      <color indexed="62"/>
      <name val="Calibri"/>
      <family val="2"/>
    </font>
    <font>
      <i/>
      <sz val="11"/>
      <color indexed="23"/>
      <name val="Calibri"/>
      <family val="2"/>
      <charset val="162"/>
    </font>
    <font>
      <sz val="11"/>
      <color indexed="17"/>
      <name val="Calibri"/>
      <family val="2"/>
      <charset val="162"/>
    </font>
    <font>
      <b/>
      <sz val="15"/>
      <color indexed="56"/>
      <name val="Calibri"/>
      <family val="2"/>
      <charset val="162"/>
    </font>
    <font>
      <b/>
      <sz val="13"/>
      <color indexed="56"/>
      <name val="Calibri"/>
      <family val="2"/>
      <charset val="162"/>
    </font>
    <font>
      <b/>
      <sz val="11"/>
      <color indexed="56"/>
      <name val="Calibri"/>
      <family val="2"/>
      <charset val="162"/>
    </font>
    <font>
      <sz val="11"/>
      <color indexed="62"/>
      <name val="Calibri"/>
      <family val="2"/>
      <charset val="162"/>
    </font>
    <font>
      <b/>
      <sz val="10"/>
      <color indexed="39"/>
      <name val="Arial"/>
      <family val="2"/>
      <charset val="162"/>
    </font>
    <font>
      <b/>
      <sz val="10"/>
      <color indexed="32"/>
      <name val="Arial"/>
      <family val="2"/>
      <charset val="162"/>
    </font>
    <font>
      <b/>
      <sz val="10"/>
      <color indexed="58"/>
      <name val="Arial"/>
      <family val="2"/>
      <charset val="162"/>
    </font>
    <font>
      <sz val="11"/>
      <color indexed="20"/>
      <name val="Calibri"/>
      <family val="2"/>
    </font>
    <font>
      <sz val="11"/>
      <color indexed="52"/>
      <name val="Calibri"/>
      <family val="2"/>
      <charset val="162"/>
    </font>
    <font>
      <sz val="11"/>
      <color indexed="60"/>
      <name val="Calibri"/>
      <family val="2"/>
      <charset val="162"/>
    </font>
    <font>
      <sz val="11"/>
      <color indexed="60"/>
      <name val="Calibri"/>
      <family val="2"/>
    </font>
    <font>
      <sz val="11"/>
      <color indexed="8"/>
      <name val="Tahoma"/>
      <family val="2"/>
      <charset val="162"/>
    </font>
    <font>
      <b/>
      <sz val="11"/>
      <color indexed="63"/>
      <name val="Calibri"/>
      <family val="2"/>
      <charset val="162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  <charset val="16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  <charset val="162"/>
    </font>
    <font>
      <b/>
      <sz val="11"/>
      <color indexed="9"/>
      <name val="Calibri"/>
      <family val="2"/>
    </font>
    <font>
      <sz val="11"/>
      <color indexed="10"/>
      <name val="Calibri"/>
      <family val="2"/>
      <charset val="162"/>
    </font>
    <font>
      <sz val="8"/>
      <name val="Arial"/>
      <family val="2"/>
      <charset val="162"/>
    </font>
    <font>
      <b/>
      <sz val="10"/>
      <name val="Times New Roman TUR"/>
      <charset val="162"/>
    </font>
    <font>
      <sz val="10"/>
      <name val="Times New Roman TUR"/>
      <charset val="162"/>
    </font>
    <font>
      <sz val="14"/>
      <name val="MS Sans Serif"/>
      <family val="2"/>
      <charset val="162"/>
    </font>
    <font>
      <b/>
      <sz val="14"/>
      <name val="MS Sans Serif"/>
      <family val="2"/>
      <charset val="162"/>
    </font>
    <font>
      <sz val="14"/>
      <name val="Arial"/>
      <family val="2"/>
      <charset val="162"/>
    </font>
    <font>
      <sz val="14"/>
      <name val="Times New Roman Tur"/>
      <family val="1"/>
      <charset val="162"/>
    </font>
    <font>
      <b/>
      <sz val="14"/>
      <name val="Arial"/>
      <family val="2"/>
      <charset val="162"/>
    </font>
    <font>
      <sz val="10"/>
      <name val="Arial"/>
      <family val="2"/>
    </font>
    <font>
      <sz val="10"/>
      <name val="Arial"/>
      <family val="2"/>
      <charset val="162"/>
    </font>
    <font>
      <b/>
      <sz val="14"/>
      <color indexed="8"/>
      <name val="Times New Roman"/>
      <family val="1"/>
      <charset val="162"/>
    </font>
    <font>
      <b/>
      <sz val="12"/>
      <color indexed="8"/>
      <name val="Times New Roman"/>
      <family val="1"/>
      <charset val="162"/>
    </font>
    <font>
      <sz val="12"/>
      <color indexed="8"/>
      <name val="Times New Roman"/>
      <family val="1"/>
      <charset val="162"/>
    </font>
    <font>
      <b/>
      <sz val="8"/>
      <name val="Times New Roman"/>
      <family val="1"/>
      <charset val="162"/>
    </font>
    <font>
      <b/>
      <vertAlign val="superscript"/>
      <sz val="14"/>
      <name val="Times New Roman"/>
      <family val="1"/>
    </font>
    <font>
      <b/>
      <sz val="10"/>
      <name val="MS Sans Serif"/>
      <family val="2"/>
      <charset val="162"/>
    </font>
    <font>
      <sz val="11"/>
      <color theme="1"/>
      <name val="Calibri"/>
      <family val="2"/>
      <scheme val="minor"/>
    </font>
    <font>
      <sz val="11"/>
      <name val="Times New Roman Tur"/>
      <family val="1"/>
      <charset val="162"/>
    </font>
    <font>
      <sz val="11"/>
      <name val="Times New Roman"/>
      <family val="1"/>
      <charset val="162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6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dotted">
        <color indexed="64"/>
      </left>
      <right style="hair">
        <color auto="1"/>
      </right>
      <top/>
      <bottom/>
      <diagonal/>
    </border>
    <border>
      <left style="dotted">
        <color indexed="64"/>
      </left>
      <right style="hair">
        <color auto="1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dashed">
        <color indexed="64"/>
      </right>
      <top/>
      <bottom/>
      <diagonal/>
    </border>
    <border>
      <left style="hair">
        <color indexed="64"/>
      </left>
      <right style="dotted">
        <color indexed="64"/>
      </right>
      <top style="hair">
        <color indexed="64"/>
      </top>
      <bottom/>
      <diagonal/>
    </border>
    <border>
      <left style="hair">
        <color indexed="64"/>
      </left>
      <right style="dashed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27">
    <xf numFmtId="0" fontId="0" fillId="0" borderId="0"/>
    <xf numFmtId="0" fontId="32" fillId="2" borderId="0" applyNumberFormat="0" applyBorder="0" applyAlignment="0" applyProtection="0"/>
    <xf numFmtId="0" fontId="32" fillId="3" borderId="0" applyNumberFormat="0" applyBorder="0" applyAlignment="0" applyProtection="0"/>
    <xf numFmtId="0" fontId="32" fillId="4" borderId="0" applyNumberFormat="0" applyBorder="0" applyAlignment="0" applyProtection="0"/>
    <xf numFmtId="0" fontId="32" fillId="5" borderId="0" applyNumberFormat="0" applyBorder="0" applyAlignment="0" applyProtection="0"/>
    <xf numFmtId="0" fontId="32" fillId="6" borderId="0" applyNumberFormat="0" applyBorder="0" applyAlignment="0" applyProtection="0"/>
    <xf numFmtId="0" fontId="32" fillId="7" borderId="0" applyNumberFormat="0" applyBorder="0" applyAlignment="0" applyProtection="0"/>
    <xf numFmtId="0" fontId="33" fillId="2" borderId="0" applyNumberFormat="0" applyBorder="0" applyAlignment="0" applyProtection="0"/>
    <xf numFmtId="0" fontId="33" fillId="3" borderId="0" applyNumberFormat="0" applyBorder="0" applyAlignment="0" applyProtection="0"/>
    <xf numFmtId="0" fontId="33" fillId="4" borderId="0" applyNumberFormat="0" applyBorder="0" applyAlignment="0" applyProtection="0"/>
    <xf numFmtId="0" fontId="33" fillId="5" borderId="0" applyNumberFormat="0" applyBorder="0" applyAlignment="0" applyProtection="0"/>
    <xf numFmtId="0" fontId="33" fillId="6" borderId="0" applyNumberFormat="0" applyBorder="0" applyAlignment="0" applyProtection="0"/>
    <xf numFmtId="0" fontId="33" fillId="7" borderId="0" applyNumberFormat="0" applyBorder="0" applyAlignment="0" applyProtection="0"/>
    <xf numFmtId="0" fontId="32" fillId="8" borderId="0" applyNumberFormat="0" applyBorder="0" applyAlignment="0" applyProtection="0"/>
    <xf numFmtId="0" fontId="32" fillId="9" borderId="0" applyNumberFormat="0" applyBorder="0" applyAlignment="0" applyProtection="0"/>
    <xf numFmtId="0" fontId="32" fillId="10" borderId="0" applyNumberFormat="0" applyBorder="0" applyAlignment="0" applyProtection="0"/>
    <xf numFmtId="0" fontId="32" fillId="5" borderId="0" applyNumberFormat="0" applyBorder="0" applyAlignment="0" applyProtection="0"/>
    <xf numFmtId="0" fontId="32" fillId="8" borderId="0" applyNumberFormat="0" applyBorder="0" applyAlignment="0" applyProtection="0"/>
    <xf numFmtId="0" fontId="32" fillId="11" borderId="0" applyNumberFormat="0" applyBorder="0" applyAlignment="0" applyProtection="0"/>
    <xf numFmtId="0" fontId="33" fillId="8" borderId="0" applyNumberFormat="0" applyBorder="0" applyAlignment="0" applyProtection="0"/>
    <xf numFmtId="0" fontId="33" fillId="9" borderId="0" applyNumberFormat="0" applyBorder="0" applyAlignment="0" applyProtection="0"/>
    <xf numFmtId="0" fontId="33" fillId="10" borderId="0" applyNumberFormat="0" applyBorder="0" applyAlignment="0" applyProtection="0"/>
    <xf numFmtId="0" fontId="33" fillId="5" borderId="0" applyNumberFormat="0" applyBorder="0" applyAlignment="0" applyProtection="0"/>
    <xf numFmtId="0" fontId="33" fillId="8" borderId="0" applyNumberFormat="0" applyBorder="0" applyAlignment="0" applyProtection="0"/>
    <xf numFmtId="0" fontId="33" fillId="11" borderId="0" applyNumberFormat="0" applyBorder="0" applyAlignment="0" applyProtection="0"/>
    <xf numFmtId="0" fontId="34" fillId="12" borderId="0" applyNumberFormat="0" applyBorder="0" applyAlignment="0" applyProtection="0"/>
    <xf numFmtId="0" fontId="34" fillId="9" borderId="0" applyNumberFormat="0" applyBorder="0" applyAlignment="0" applyProtection="0"/>
    <xf numFmtId="0" fontId="34" fillId="10" borderId="0" applyNumberFormat="0" applyBorder="0" applyAlignment="0" applyProtection="0"/>
    <xf numFmtId="0" fontId="34" fillId="13" borderId="0" applyNumberFormat="0" applyBorder="0" applyAlignment="0" applyProtection="0"/>
    <xf numFmtId="0" fontId="34" fillId="14" borderId="0" applyNumberFormat="0" applyBorder="0" applyAlignment="0" applyProtection="0"/>
    <xf numFmtId="0" fontId="34" fillId="15" borderId="0" applyNumberFormat="0" applyBorder="0" applyAlignment="0" applyProtection="0"/>
    <xf numFmtId="0" fontId="35" fillId="12" borderId="0" applyNumberFormat="0" applyBorder="0" applyAlignment="0" applyProtection="0"/>
    <xf numFmtId="0" fontId="35" fillId="9" borderId="0" applyNumberFormat="0" applyBorder="0" applyAlignment="0" applyProtection="0"/>
    <xf numFmtId="0" fontId="35" fillId="10" borderId="0" applyNumberFormat="0" applyBorder="0" applyAlignment="0" applyProtection="0"/>
    <xf numFmtId="0" fontId="35" fillId="13" borderId="0" applyNumberFormat="0" applyBorder="0" applyAlignment="0" applyProtection="0"/>
    <xf numFmtId="0" fontId="35" fillId="14" borderId="0" applyNumberFormat="0" applyBorder="0" applyAlignment="0" applyProtection="0"/>
    <xf numFmtId="0" fontId="35" fillId="15" borderId="0" applyNumberFormat="0" applyBorder="0" applyAlignment="0" applyProtection="0"/>
    <xf numFmtId="0" fontId="35" fillId="16" borderId="0" applyNumberFormat="0" applyBorder="0" applyAlignment="0" applyProtection="0"/>
    <xf numFmtId="0" fontId="35" fillId="17" borderId="0" applyNumberFormat="0" applyBorder="0" applyAlignment="0" applyProtection="0"/>
    <xf numFmtId="0" fontId="35" fillId="18" borderId="0" applyNumberFormat="0" applyBorder="0" applyAlignment="0" applyProtection="0"/>
    <xf numFmtId="0" fontId="35" fillId="13" borderId="0" applyNumberFormat="0" applyBorder="0" applyAlignment="0" applyProtection="0"/>
    <xf numFmtId="0" fontId="35" fillId="14" borderId="0" applyNumberFormat="0" applyBorder="0" applyAlignment="0" applyProtection="0"/>
    <xf numFmtId="0" fontId="35" fillId="19" borderId="0" applyNumberFormat="0" applyBorder="0" applyAlignment="0" applyProtection="0"/>
    <xf numFmtId="0" fontId="36" fillId="0" borderId="0" applyNumberFormat="0" applyFill="0" applyBorder="0" applyAlignment="0" applyProtection="0"/>
    <xf numFmtId="0" fontId="37" fillId="3" borderId="0" applyNumberFormat="0" applyBorder="0" applyAlignment="0" applyProtection="0"/>
    <xf numFmtId="0" fontId="38" fillId="20" borderId="1" applyNumberFormat="0" applyAlignment="0" applyProtection="0"/>
    <xf numFmtId="0" fontId="39" fillId="20" borderId="1" applyNumberFormat="0" applyAlignment="0" applyProtection="0"/>
    <xf numFmtId="0" fontId="40" fillId="0" borderId="2" applyNumberFormat="0" applyFill="0" applyAlignment="0" applyProtection="0"/>
    <xf numFmtId="0" fontId="41" fillId="21" borderId="3" applyNumberFormat="0" applyAlignment="0" applyProtection="0"/>
    <xf numFmtId="40" fontId="2" fillId="0" borderId="0" applyFont="0" applyFill="0" applyBorder="0" applyAlignment="0" applyProtection="0"/>
    <xf numFmtId="164" fontId="27" fillId="0" borderId="0" applyFont="0" applyFill="0" applyBorder="0" applyAlignment="0" applyProtection="0"/>
    <xf numFmtId="169" fontId="31" fillId="0" borderId="0" applyFont="0" applyFill="0" applyBorder="0" applyAlignment="0" applyProtection="0"/>
    <xf numFmtId="165" fontId="42" fillId="0" borderId="0" applyFont="0" applyFill="0" applyBorder="0" applyAlignment="0" applyProtection="0"/>
    <xf numFmtId="165" fontId="33" fillId="0" borderId="0" applyFont="0" applyFill="0" applyBorder="0" applyAlignment="0" applyProtection="0"/>
    <xf numFmtId="165" fontId="33" fillId="0" borderId="0" applyFont="0" applyFill="0" applyBorder="0" applyAlignment="0" applyProtection="0"/>
    <xf numFmtId="165" fontId="33" fillId="0" borderId="0" applyFont="0" applyFill="0" applyBorder="0" applyAlignment="0" applyProtection="0"/>
    <xf numFmtId="165" fontId="27" fillId="0" borderId="0" applyFont="0" applyFill="0" applyBorder="0" applyAlignment="0" applyProtection="0"/>
    <xf numFmtId="165" fontId="27" fillId="0" borderId="0" applyFont="0" applyFill="0" applyBorder="0" applyAlignment="0" applyProtection="0"/>
    <xf numFmtId="165" fontId="27" fillId="0" borderId="0" applyFont="0" applyFill="0" applyBorder="0" applyAlignment="0" applyProtection="0"/>
    <xf numFmtId="0" fontId="30" fillId="22" borderId="4" applyNumberFormat="0" applyFont="0" applyAlignment="0" applyProtection="0"/>
    <xf numFmtId="0" fontId="43" fillId="7" borderId="1" applyNumberFormat="0" applyAlignment="0" applyProtection="0"/>
    <xf numFmtId="170" fontId="27" fillId="0" borderId="0" applyFont="0" applyFill="0" applyBorder="0" applyAlignment="0" applyProtection="0"/>
    <xf numFmtId="0" fontId="44" fillId="0" borderId="0" applyNumberFormat="0" applyFill="0" applyBorder="0" applyAlignment="0" applyProtection="0"/>
    <xf numFmtId="0" fontId="45" fillId="4" borderId="0" applyNumberFormat="0" applyBorder="0" applyAlignment="0" applyProtection="0"/>
    <xf numFmtId="0" fontId="46" fillId="0" borderId="5" applyNumberFormat="0" applyFill="0" applyAlignment="0" applyProtection="0"/>
    <xf numFmtId="0" fontId="47" fillId="0" borderId="6" applyNumberFormat="0" applyFill="0" applyAlignment="0" applyProtection="0"/>
    <xf numFmtId="0" fontId="48" fillId="0" borderId="7" applyNumberFormat="0" applyFill="0" applyAlignment="0" applyProtection="0"/>
    <xf numFmtId="0" fontId="48" fillId="0" borderId="0" applyNumberFormat="0" applyFill="0" applyBorder="0" applyAlignment="0" applyProtection="0"/>
    <xf numFmtId="0" fontId="49" fillId="7" borderId="1" applyNumberFormat="0" applyAlignment="0" applyProtection="0"/>
    <xf numFmtId="17" fontId="50" fillId="0" borderId="0">
      <alignment horizontal="center"/>
      <protection locked="0"/>
    </xf>
    <xf numFmtId="38" fontId="51" fillId="0" borderId="0">
      <protection locked="0"/>
    </xf>
    <xf numFmtId="40" fontId="52" fillId="0" borderId="0">
      <protection locked="0"/>
    </xf>
    <xf numFmtId="0" fontId="53" fillId="3" borderId="0" applyNumberFormat="0" applyBorder="0" applyAlignment="0" applyProtection="0"/>
    <xf numFmtId="0" fontId="54" fillId="0" borderId="2" applyNumberFormat="0" applyFill="0" applyAlignment="0" applyProtection="0"/>
    <xf numFmtId="0" fontId="55" fillId="23" borderId="0" applyNumberFormat="0" applyBorder="0" applyAlignment="0" applyProtection="0"/>
    <xf numFmtId="0" fontId="56" fillId="23" borderId="0" applyNumberFormat="0" applyBorder="0" applyAlignment="0" applyProtection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19" fillId="0" borderId="0"/>
    <xf numFmtId="0" fontId="86" fillId="0" borderId="0"/>
    <xf numFmtId="0" fontId="57" fillId="0" borderId="0"/>
    <xf numFmtId="0" fontId="57" fillId="0" borderId="0"/>
    <xf numFmtId="0" fontId="78" fillId="0" borderId="0"/>
    <xf numFmtId="0" fontId="79" fillId="0" borderId="0"/>
    <xf numFmtId="0" fontId="27" fillId="0" borderId="0"/>
    <xf numFmtId="0" fontId="19" fillId="0" borderId="0"/>
    <xf numFmtId="0" fontId="33" fillId="0" borderId="0"/>
    <xf numFmtId="0" fontId="33" fillId="0" borderId="0"/>
    <xf numFmtId="0" fontId="42" fillId="0" borderId="0"/>
    <xf numFmtId="0" fontId="32" fillId="0" borderId="0"/>
    <xf numFmtId="0" fontId="57" fillId="0" borderId="0"/>
    <xf numFmtId="0" fontId="33" fillId="0" borderId="0"/>
    <xf numFmtId="0" fontId="31" fillId="22" borderId="4" applyNumberFormat="0" applyFont="0" applyAlignment="0" applyProtection="0"/>
    <xf numFmtId="0" fontId="58" fillId="20" borderId="8" applyNumberFormat="0" applyAlignment="0" applyProtection="0"/>
    <xf numFmtId="9" fontId="2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33" fillId="0" borderId="0" applyFont="0" applyFill="0" applyBorder="0" applyAlignment="0" applyProtection="0"/>
    <xf numFmtId="168" fontId="26" fillId="0" borderId="0"/>
    <xf numFmtId="0" fontId="59" fillId="4" borderId="0" applyNumberFormat="0" applyBorder="0" applyAlignment="0" applyProtection="0"/>
    <xf numFmtId="0" fontId="60" fillId="20" borderId="8" applyNumberFormat="0" applyAlignment="0" applyProtection="0"/>
    <xf numFmtId="0" fontId="61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4" fillId="0" borderId="5" applyNumberFormat="0" applyFill="0" applyAlignment="0" applyProtection="0"/>
    <xf numFmtId="0" fontId="65" fillId="0" borderId="6" applyNumberFormat="0" applyFill="0" applyAlignment="0" applyProtection="0"/>
    <xf numFmtId="0" fontId="66" fillId="0" borderId="7" applyNumberFormat="0" applyFill="0" applyAlignment="0" applyProtection="0"/>
    <xf numFmtId="0" fontId="66" fillId="0" borderId="0" applyNumberFormat="0" applyFill="0" applyBorder="0" applyAlignment="0" applyProtection="0"/>
    <xf numFmtId="0" fontId="67" fillId="0" borderId="9" applyNumberFormat="0" applyFill="0" applyAlignment="0" applyProtection="0"/>
    <xf numFmtId="0" fontId="68" fillId="21" borderId="3" applyNumberFormat="0" applyAlignment="0" applyProtection="0"/>
    <xf numFmtId="164" fontId="42" fillId="0" borderId="0" applyFont="0" applyFill="0" applyBorder="0" applyAlignment="0" applyProtection="0"/>
    <xf numFmtId="165" fontId="42" fillId="0" borderId="0" applyFont="0" applyFill="0" applyBorder="0" applyAlignment="0" applyProtection="0"/>
    <xf numFmtId="0" fontId="69" fillId="0" borderId="0" applyNumberForma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</cellStyleXfs>
  <cellXfs count="635">
    <xf numFmtId="0" fontId="0" fillId="0" borderId="0" xfId="0"/>
    <xf numFmtId="0" fontId="4" fillId="0" borderId="0" xfId="0" applyFont="1" applyFill="1" applyBorder="1"/>
    <xf numFmtId="0" fontId="7" fillId="0" borderId="0" xfId="0" applyFont="1" applyFill="1" applyBorder="1" applyAlignment="1">
      <alignment horizontal="left" vertical="justify"/>
    </xf>
    <xf numFmtId="0" fontId="7" fillId="0" borderId="10" xfId="0" applyFont="1" applyFill="1" applyBorder="1" applyAlignment="1">
      <alignment horizontal="center" vertical="center"/>
    </xf>
    <xf numFmtId="0" fontId="0" fillId="24" borderId="0" xfId="0" applyFill="1"/>
    <xf numFmtId="0" fontId="17" fillId="24" borderId="11" xfId="0" applyFont="1" applyFill="1" applyBorder="1"/>
    <xf numFmtId="49" fontId="17" fillId="24" borderId="0" xfId="0" applyNumberFormat="1" applyFont="1" applyFill="1" applyBorder="1"/>
    <xf numFmtId="0" fontId="17" fillId="24" borderId="0" xfId="0" applyFont="1" applyFill="1" applyBorder="1"/>
    <xf numFmtId="0" fontId="5" fillId="24" borderId="12" xfId="0" applyFont="1" applyFill="1" applyBorder="1"/>
    <xf numFmtId="49" fontId="15" fillId="24" borderId="0" xfId="0" applyNumberFormat="1" applyFont="1" applyFill="1" applyBorder="1"/>
    <xf numFmtId="0" fontId="15" fillId="24" borderId="0" xfId="0" applyFont="1" applyFill="1" applyBorder="1"/>
    <xf numFmtId="49" fontId="17" fillId="24" borderId="0" xfId="0" quotePrefix="1" applyNumberFormat="1" applyFont="1" applyFill="1" applyBorder="1"/>
    <xf numFmtId="0" fontId="17" fillId="24" borderId="0" xfId="0" applyFont="1" applyFill="1" applyBorder="1" applyAlignment="1">
      <alignment horizontal="left"/>
    </xf>
    <xf numFmtId="0" fontId="3" fillId="24" borderId="14" xfId="0" applyFont="1" applyFill="1" applyBorder="1" applyAlignment="1">
      <alignment wrapText="1"/>
    </xf>
    <xf numFmtId="0" fontId="0" fillId="24" borderId="0" xfId="0" applyFill="1" applyAlignment="1">
      <alignment wrapText="1"/>
    </xf>
    <xf numFmtId="0" fontId="0" fillId="24" borderId="11" xfId="0" applyFill="1" applyBorder="1" applyAlignment="1">
      <alignment wrapText="1"/>
    </xf>
    <xf numFmtId="0" fontId="5" fillId="24" borderId="0" xfId="0" applyFont="1" applyFill="1" applyBorder="1"/>
    <xf numFmtId="0" fontId="5" fillId="24" borderId="15" xfId="0" applyFont="1" applyFill="1" applyBorder="1" applyAlignment="1">
      <alignment horizontal="center"/>
    </xf>
    <xf numFmtId="0" fontId="5" fillId="24" borderId="16" xfId="0" applyFont="1" applyFill="1" applyBorder="1"/>
    <xf numFmtId="0" fontId="5" fillId="24" borderId="17" xfId="0" applyFont="1" applyFill="1" applyBorder="1"/>
    <xf numFmtId="0" fontId="3" fillId="24" borderId="0" xfId="0" applyFont="1" applyFill="1" applyBorder="1"/>
    <xf numFmtId="0" fontId="5" fillId="24" borderId="18" xfId="0" applyFont="1" applyFill="1" applyBorder="1" applyAlignment="1">
      <alignment horizontal="center"/>
    </xf>
    <xf numFmtId="0" fontId="9" fillId="24" borderId="0" xfId="0" applyFont="1" applyFill="1" applyBorder="1"/>
    <xf numFmtId="0" fontId="5" fillId="24" borderId="0" xfId="0" applyFont="1" applyFill="1" applyBorder="1" applyAlignment="1">
      <alignment horizontal="center"/>
    </xf>
    <xf numFmtId="0" fontId="4" fillId="24" borderId="0" xfId="0" applyFont="1" applyFill="1" applyBorder="1" applyAlignment="1">
      <alignment horizontal="center"/>
    </xf>
    <xf numFmtId="0" fontId="11" fillId="24" borderId="0" xfId="0" applyFont="1" applyFill="1"/>
    <xf numFmtId="0" fontId="15" fillId="24" borderId="11" xfId="0" applyFont="1" applyFill="1" applyBorder="1"/>
    <xf numFmtId="0" fontId="17" fillId="24" borderId="19" xfId="0" applyFont="1" applyFill="1" applyBorder="1"/>
    <xf numFmtId="49" fontId="17" fillId="24" borderId="20" xfId="0" applyNumberFormat="1" applyFont="1" applyFill="1" applyBorder="1"/>
    <xf numFmtId="0" fontId="17" fillId="24" borderId="20" xfId="0" applyFont="1" applyFill="1" applyBorder="1"/>
    <xf numFmtId="0" fontId="17" fillId="24" borderId="21" xfId="0" applyFont="1" applyFill="1" applyBorder="1"/>
    <xf numFmtId="0" fontId="17" fillId="24" borderId="0" xfId="0" applyFont="1" applyFill="1"/>
    <xf numFmtId="49" fontId="17" fillId="24" borderId="0" xfId="0" applyNumberFormat="1" applyFont="1" applyFill="1"/>
    <xf numFmtId="166" fontId="0" fillId="24" borderId="0" xfId="0" applyNumberFormat="1" applyFill="1"/>
    <xf numFmtId="0" fontId="29" fillId="24" borderId="0" xfId="0" applyFont="1" applyFill="1"/>
    <xf numFmtId="38" fontId="29" fillId="24" borderId="0" xfId="49" applyNumberFormat="1" applyFont="1" applyFill="1"/>
    <xf numFmtId="0" fontId="13" fillId="24" borderId="0" xfId="93" applyFont="1" applyFill="1"/>
    <xf numFmtId="0" fontId="13" fillId="24" borderId="0" xfId="93" applyFont="1" applyFill="1" applyBorder="1"/>
    <xf numFmtId="0" fontId="13" fillId="24" borderId="17" xfId="93" applyFont="1" applyFill="1" applyBorder="1"/>
    <xf numFmtId="0" fontId="16" fillId="24" borderId="11" xfId="93" applyFont="1" applyFill="1" applyBorder="1"/>
    <xf numFmtId="0" fontId="16" fillId="24" borderId="0" xfId="93" applyFont="1" applyFill="1"/>
    <xf numFmtId="0" fontId="13" fillId="24" borderId="11" xfId="93" applyFont="1" applyFill="1" applyBorder="1"/>
    <xf numFmtId="0" fontId="13" fillId="24" borderId="19" xfId="93" applyFont="1" applyFill="1" applyBorder="1"/>
    <xf numFmtId="0" fontId="13" fillId="24" borderId="14" xfId="93" applyFont="1" applyFill="1" applyBorder="1"/>
    <xf numFmtId="0" fontId="13" fillId="24" borderId="10" xfId="93" applyFont="1" applyFill="1" applyBorder="1"/>
    <xf numFmtId="0" fontId="16" fillId="24" borderId="22" xfId="93" applyFont="1" applyFill="1" applyBorder="1" applyAlignment="1">
      <alignment horizontal="right"/>
    </xf>
    <xf numFmtId="0" fontId="19" fillId="24" borderId="23" xfId="93" applyFont="1" applyFill="1" applyBorder="1" applyAlignment="1">
      <alignment horizontal="centerContinuous"/>
    </xf>
    <xf numFmtId="0" fontId="13" fillId="24" borderId="23" xfId="93" applyFont="1" applyFill="1" applyBorder="1"/>
    <xf numFmtId="0" fontId="13" fillId="24" borderId="24" xfId="93" applyFont="1" applyFill="1" applyBorder="1"/>
    <xf numFmtId="0" fontId="13" fillId="24" borderId="12" xfId="93" applyFont="1" applyFill="1" applyBorder="1"/>
    <xf numFmtId="0" fontId="16" fillId="24" borderId="0" xfId="93" applyFont="1" applyFill="1" applyBorder="1"/>
    <xf numFmtId="0" fontId="16" fillId="24" borderId="17" xfId="93" applyFont="1" applyFill="1" applyBorder="1"/>
    <xf numFmtId="0" fontId="13" fillId="24" borderId="26" xfId="93" applyFont="1" applyFill="1" applyBorder="1"/>
    <xf numFmtId="0" fontId="13" fillId="24" borderId="16" xfId="93" applyFont="1" applyFill="1" applyBorder="1"/>
    <xf numFmtId="0" fontId="13" fillId="24" borderId="27" xfId="93" applyFont="1" applyFill="1" applyBorder="1" applyAlignment="1">
      <alignment horizontal="left"/>
    </xf>
    <xf numFmtId="0" fontId="13" fillId="24" borderId="20" xfId="93" quotePrefix="1" applyFont="1" applyFill="1" applyBorder="1"/>
    <xf numFmtId="0" fontId="13" fillId="24" borderId="20" xfId="93" applyFont="1" applyFill="1" applyBorder="1"/>
    <xf numFmtId="166" fontId="71" fillId="24" borderId="29" xfId="49" applyNumberFormat="1" applyFont="1" applyFill="1" applyBorder="1" applyAlignment="1">
      <alignment horizontal="right"/>
    </xf>
    <xf numFmtId="0" fontId="13" fillId="24" borderId="30" xfId="93" applyFont="1" applyFill="1" applyBorder="1"/>
    <xf numFmtId="0" fontId="4" fillId="0" borderId="14" xfId="0" applyFont="1" applyFill="1" applyBorder="1"/>
    <xf numFmtId="0" fontId="4" fillId="0" borderId="10" xfId="0" applyFont="1" applyFill="1" applyBorder="1" applyAlignment="1">
      <alignment horizontal="left" vertical="justify"/>
    </xf>
    <xf numFmtId="0" fontId="4" fillId="0" borderId="10" xfId="0" applyFont="1" applyFill="1" applyBorder="1"/>
    <xf numFmtId="0" fontId="73" fillId="0" borderId="10" xfId="0" applyFont="1" applyFill="1" applyBorder="1"/>
    <xf numFmtId="0" fontId="73" fillId="0" borderId="22" xfId="0" applyFont="1" applyFill="1" applyBorder="1"/>
    <xf numFmtId="0" fontId="73" fillId="0" borderId="0" xfId="0" applyFont="1" applyFill="1"/>
    <xf numFmtId="0" fontId="73" fillId="0" borderId="0" xfId="0" applyFont="1" applyFill="1" applyBorder="1"/>
    <xf numFmtId="0" fontId="73" fillId="0" borderId="23" xfId="0" applyFont="1" applyFill="1" applyBorder="1"/>
    <xf numFmtId="0" fontId="4" fillId="0" borderId="11" xfId="0" applyFont="1" applyFill="1" applyBorder="1"/>
    <xf numFmtId="0" fontId="4" fillId="0" borderId="11" xfId="0" applyFont="1" applyFill="1" applyBorder="1" applyAlignment="1">
      <alignment vertical="center" wrapText="1"/>
    </xf>
    <xf numFmtId="0" fontId="75" fillId="0" borderId="0" xfId="0" applyFont="1" applyFill="1" applyAlignment="1">
      <alignment vertical="center" wrapText="1"/>
    </xf>
    <xf numFmtId="0" fontId="73" fillId="0" borderId="0" xfId="0" applyFont="1" applyFill="1" applyAlignment="1">
      <alignment vertical="center" wrapText="1"/>
    </xf>
    <xf numFmtId="0" fontId="75" fillId="0" borderId="0" xfId="0" applyFont="1" applyFill="1"/>
    <xf numFmtId="0" fontId="28" fillId="0" borderId="0" xfId="0" applyFont="1" applyFill="1" applyBorder="1" applyAlignment="1">
      <alignment horizontal="left" vertical="justify"/>
    </xf>
    <xf numFmtId="0" fontId="28" fillId="0" borderId="0" xfId="0" applyFont="1" applyFill="1" applyBorder="1" applyAlignment="1">
      <alignment horizontal="center" vertical="justify"/>
    </xf>
    <xf numFmtId="0" fontId="7" fillId="0" borderId="11" xfId="0" applyFont="1" applyFill="1" applyBorder="1"/>
    <xf numFmtId="0" fontId="77" fillId="0" borderId="0" xfId="0" applyFont="1" applyFill="1"/>
    <xf numFmtId="0" fontId="74" fillId="0" borderId="0" xfId="0" applyFont="1" applyFill="1"/>
    <xf numFmtId="0" fontId="28" fillId="0" borderId="0" xfId="0" applyFont="1" applyFill="1" applyBorder="1"/>
    <xf numFmtId="0" fontId="28" fillId="0" borderId="0" xfId="0" applyFont="1" applyFill="1" applyBorder="1" applyAlignment="1">
      <alignment vertical="justify"/>
    </xf>
    <xf numFmtId="166" fontId="28" fillId="0" borderId="0" xfId="49" applyNumberFormat="1" applyFont="1" applyFill="1" applyBorder="1"/>
    <xf numFmtId="0" fontId="75" fillId="0" borderId="0" xfId="0" applyFont="1" applyFill="1" applyBorder="1"/>
    <xf numFmtId="0" fontId="73" fillId="0" borderId="0" xfId="0" applyFont="1" applyFill="1" applyAlignment="1">
      <alignment horizontal="left" vertical="justify"/>
    </xf>
    <xf numFmtId="0" fontId="5" fillId="24" borderId="14" xfId="0" applyFont="1" applyFill="1" applyBorder="1" applyAlignment="1">
      <alignment horizontal="left" indent="1"/>
    </xf>
    <xf numFmtId="0" fontId="5" fillId="24" borderId="10" xfId="0" applyFont="1" applyFill="1" applyBorder="1"/>
    <xf numFmtId="0" fontId="9" fillId="24" borderId="10" xfId="0" applyFont="1" applyFill="1" applyBorder="1"/>
    <xf numFmtId="0" fontId="5" fillId="24" borderId="22" xfId="0" applyFont="1" applyFill="1" applyBorder="1"/>
    <xf numFmtId="0" fontId="26" fillId="24" borderId="0" xfId="0" applyFont="1" applyFill="1"/>
    <xf numFmtId="0" fontId="13" fillId="24" borderId="0" xfId="0" applyFont="1" applyFill="1" applyBorder="1"/>
    <xf numFmtId="0" fontId="3" fillId="24" borderId="0" xfId="0" applyFont="1" applyFill="1"/>
    <xf numFmtId="0" fontId="5" fillId="24" borderId="11" xfId="0" applyFont="1" applyFill="1" applyBorder="1"/>
    <xf numFmtId="0" fontId="5" fillId="24" borderId="28" xfId="0" applyFont="1" applyFill="1" applyBorder="1"/>
    <xf numFmtId="0" fontId="5" fillId="24" borderId="24" xfId="0" applyFont="1" applyFill="1" applyBorder="1"/>
    <xf numFmtId="0" fontId="15" fillId="24" borderId="0" xfId="0" applyFont="1" applyFill="1" applyBorder="1" applyAlignment="1">
      <alignment horizontal="center"/>
    </xf>
    <xf numFmtId="0" fontId="5" fillId="24" borderId="31" xfId="0" applyFont="1" applyFill="1" applyBorder="1" applyAlignment="1">
      <alignment horizontal="center" vertical="center"/>
    </xf>
    <xf numFmtId="0" fontId="5" fillId="24" borderId="12" xfId="0" applyFont="1" applyFill="1" applyBorder="1" applyAlignment="1">
      <alignment horizontal="center" vertical="center"/>
    </xf>
    <xf numFmtId="0" fontId="7" fillId="24" borderId="0" xfId="0" applyFont="1" applyFill="1" applyBorder="1" applyAlignment="1">
      <alignment vertical="center"/>
    </xf>
    <xf numFmtId="0" fontId="5" fillId="24" borderId="32" xfId="0" applyFont="1" applyFill="1" applyBorder="1" applyAlignment="1">
      <alignment horizontal="center" vertical="center"/>
    </xf>
    <xf numFmtId="0" fontId="5" fillId="24" borderId="16" xfId="0" applyFont="1" applyFill="1" applyBorder="1" applyAlignment="1">
      <alignment horizontal="center" vertical="center"/>
    </xf>
    <xf numFmtId="0" fontId="9" fillId="24" borderId="24" xfId="0" applyFont="1" applyFill="1" applyBorder="1"/>
    <xf numFmtId="10" fontId="12" fillId="24" borderId="0" xfId="102" applyNumberFormat="1" applyFont="1" applyFill="1"/>
    <xf numFmtId="0" fontId="12" fillId="24" borderId="0" xfId="0" applyFont="1" applyFill="1"/>
    <xf numFmtId="0" fontId="14" fillId="24" borderId="11" xfId="0" applyFont="1" applyFill="1" applyBorder="1"/>
    <xf numFmtId="0" fontId="5" fillId="24" borderId="18" xfId="0" quotePrefix="1" applyFont="1" applyFill="1" applyBorder="1" applyAlignment="1">
      <alignment horizontal="center"/>
    </xf>
    <xf numFmtId="0" fontId="9" fillId="24" borderId="11" xfId="0" applyFont="1" applyFill="1" applyBorder="1"/>
    <xf numFmtId="0" fontId="5" fillId="24" borderId="0" xfId="0" applyFont="1" applyFill="1" applyBorder="1" applyAlignment="1">
      <alignment horizontal="left"/>
    </xf>
    <xf numFmtId="0" fontId="9" fillId="24" borderId="11" xfId="0" applyFont="1" applyFill="1" applyBorder="1" applyAlignment="1">
      <alignment vertical="center" wrapText="1"/>
    </xf>
    <xf numFmtId="0" fontId="12" fillId="24" borderId="0" xfId="0" applyFont="1" applyFill="1" applyAlignment="1">
      <alignment vertical="center" wrapText="1"/>
    </xf>
    <xf numFmtId="0" fontId="21" fillId="24" borderId="0" xfId="0" applyFont="1" applyFill="1" applyBorder="1"/>
    <xf numFmtId="0" fontId="5" fillId="24" borderId="19" xfId="0" applyFont="1" applyFill="1" applyBorder="1"/>
    <xf numFmtId="0" fontId="4" fillId="24" borderId="21" xfId="0" applyFont="1" applyFill="1" applyBorder="1" applyAlignment="1">
      <alignment horizontal="center"/>
    </xf>
    <xf numFmtId="38" fontId="5" fillId="24" borderId="0" xfId="49" applyNumberFormat="1" applyFont="1" applyFill="1" applyBorder="1"/>
    <xf numFmtId="38" fontId="3" fillId="24" borderId="0" xfId="49" applyNumberFormat="1" applyFont="1" applyFill="1"/>
    <xf numFmtId="0" fontId="5" fillId="24" borderId="0" xfId="0" applyFont="1" applyFill="1"/>
    <xf numFmtId="38" fontId="5" fillId="24" borderId="0" xfId="0" applyNumberFormat="1" applyFont="1" applyFill="1"/>
    <xf numFmtId="38" fontId="3" fillId="24" borderId="0" xfId="49" applyNumberFormat="1" applyFont="1" applyFill="1" applyBorder="1"/>
    <xf numFmtId="0" fontId="10" fillId="24" borderId="0" xfId="0" applyFont="1" applyFill="1"/>
    <xf numFmtId="38" fontId="10" fillId="24" borderId="0" xfId="49" applyNumberFormat="1" applyFont="1" applyFill="1"/>
    <xf numFmtId="0" fontId="29" fillId="24" borderId="0" xfId="0" applyFont="1" applyFill="1" applyBorder="1"/>
    <xf numFmtId="38" fontId="29" fillId="24" borderId="0" xfId="49" applyNumberFormat="1" applyFont="1" applyFill="1" applyBorder="1"/>
    <xf numFmtId="0" fontId="5" fillId="24" borderId="14" xfId="0" applyFont="1" applyFill="1" applyBorder="1"/>
    <xf numFmtId="49" fontId="5" fillId="24" borderId="10" xfId="0" applyNumberFormat="1" applyFont="1" applyFill="1" applyBorder="1"/>
    <xf numFmtId="0" fontId="5" fillId="24" borderId="10" xfId="0" applyFont="1" applyFill="1" applyBorder="1" applyAlignment="1">
      <alignment horizontal="center" vertical="justify"/>
    </xf>
    <xf numFmtId="49" fontId="5" fillId="24" borderId="0" xfId="0" applyNumberFormat="1" applyFont="1" applyFill="1" applyBorder="1"/>
    <xf numFmtId="0" fontId="5" fillId="24" borderId="0" xfId="0" applyFont="1" applyFill="1" applyBorder="1" applyAlignment="1">
      <alignment horizontal="center" vertical="justify"/>
    </xf>
    <xf numFmtId="49" fontId="5" fillId="24" borderId="12" xfId="0" applyNumberFormat="1" applyFont="1" applyFill="1" applyBorder="1"/>
    <xf numFmtId="0" fontId="5" fillId="24" borderId="15" xfId="0" applyFont="1" applyFill="1" applyBorder="1" applyAlignment="1">
      <alignment horizontal="center" vertical="justify"/>
    </xf>
    <xf numFmtId="0" fontId="5" fillId="24" borderId="18" xfId="0" applyFont="1" applyFill="1" applyBorder="1" applyAlignment="1">
      <alignment horizontal="center" vertical="justify"/>
    </xf>
    <xf numFmtId="0" fontId="5" fillId="24" borderId="33" xfId="0" applyFont="1" applyFill="1" applyBorder="1" applyAlignment="1">
      <alignment horizontal="center" vertical="center"/>
    </xf>
    <xf numFmtId="0" fontId="5" fillId="24" borderId="34" xfId="0" applyFont="1" applyFill="1" applyBorder="1" applyAlignment="1">
      <alignment horizontal="center" vertical="center"/>
    </xf>
    <xf numFmtId="0" fontId="5" fillId="24" borderId="33" xfId="0" applyFont="1" applyFill="1" applyBorder="1"/>
    <xf numFmtId="0" fontId="5" fillId="24" borderId="34" xfId="0" applyFont="1" applyFill="1" applyBorder="1"/>
    <xf numFmtId="0" fontId="15" fillId="24" borderId="24" xfId="0" applyFont="1" applyFill="1" applyBorder="1"/>
    <xf numFmtId="0" fontId="20" fillId="24" borderId="0" xfId="0" applyFont="1" applyFill="1"/>
    <xf numFmtId="0" fontId="22" fillId="24" borderId="0" xfId="0" applyFont="1" applyFill="1" applyBorder="1"/>
    <xf numFmtId="0" fontId="17" fillId="24" borderId="11" xfId="0" applyFont="1" applyFill="1" applyBorder="1" applyAlignment="1">
      <alignment vertical="center" wrapText="1"/>
    </xf>
    <xf numFmtId="0" fontId="11" fillId="24" borderId="0" xfId="0" applyFont="1" applyFill="1" applyAlignment="1">
      <alignment vertical="center" wrapText="1"/>
    </xf>
    <xf numFmtId="166" fontId="11" fillId="24" borderId="0" xfId="0" applyNumberFormat="1" applyFont="1" applyFill="1"/>
    <xf numFmtId="3" fontId="5" fillId="24" borderId="0" xfId="0" applyNumberFormat="1" applyFont="1" applyFill="1" applyBorder="1"/>
    <xf numFmtId="49" fontId="11" fillId="24" borderId="0" xfId="0" applyNumberFormat="1" applyFont="1" applyFill="1"/>
    <xf numFmtId="0" fontId="5" fillId="24" borderId="0" xfId="0" applyFont="1" applyFill="1" applyAlignment="1">
      <alignment horizontal="center" vertical="justify"/>
    </xf>
    <xf numFmtId="0" fontId="13" fillId="24" borderId="14" xfId="0" applyFont="1" applyFill="1" applyBorder="1"/>
    <xf numFmtId="0" fontId="13" fillId="24" borderId="35" xfId="0" applyFont="1" applyFill="1" applyBorder="1"/>
    <xf numFmtId="0" fontId="23" fillId="24" borderId="10" xfId="0" applyFont="1" applyFill="1" applyBorder="1"/>
    <xf numFmtId="0" fontId="23" fillId="24" borderId="0" xfId="0" applyFont="1" applyFill="1"/>
    <xf numFmtId="0" fontId="13" fillId="24" borderId="11" xfId="0" applyFont="1" applyFill="1" applyBorder="1"/>
    <xf numFmtId="0" fontId="13" fillId="24" borderId="17" xfId="0" applyFont="1" applyFill="1" applyBorder="1"/>
    <xf numFmtId="0" fontId="13" fillId="24" borderId="26" xfId="0" applyFont="1" applyFill="1" applyBorder="1"/>
    <xf numFmtId="0" fontId="16" fillId="24" borderId="16" xfId="0" applyFont="1" applyFill="1" applyBorder="1"/>
    <xf numFmtId="0" fontId="16" fillId="24" borderId="0" xfId="0" applyFont="1" applyFill="1" applyBorder="1"/>
    <xf numFmtId="0" fontId="17" fillId="24" borderId="18" xfId="0" applyFont="1" applyFill="1" applyBorder="1" applyAlignment="1">
      <alignment horizontal="center" vertical="center"/>
    </xf>
    <xf numFmtId="0" fontId="23" fillId="24" borderId="0" xfId="0" applyFont="1" applyFill="1" applyAlignment="1">
      <alignment horizontal="center" vertical="center"/>
    </xf>
    <xf numFmtId="0" fontId="17" fillId="24" borderId="18" xfId="0" quotePrefix="1" applyFont="1" applyFill="1" applyBorder="1" applyAlignment="1">
      <alignment horizontal="center" vertical="justify"/>
    </xf>
    <xf numFmtId="0" fontId="19" fillId="24" borderId="17" xfId="0" applyFont="1" applyFill="1" applyBorder="1" applyAlignment="1"/>
    <xf numFmtId="167" fontId="29" fillId="24" borderId="0" xfId="49" applyNumberFormat="1" applyFont="1" applyFill="1"/>
    <xf numFmtId="167" fontId="17" fillId="24" borderId="0" xfId="49" applyNumberFormat="1" applyFont="1" applyFill="1" applyBorder="1"/>
    <xf numFmtId="167" fontId="17" fillId="24" borderId="0" xfId="49" applyNumberFormat="1" applyFont="1" applyFill="1"/>
    <xf numFmtId="0" fontId="16" fillId="24" borderId="11" xfId="0" applyFont="1" applyFill="1" applyBorder="1"/>
    <xf numFmtId="0" fontId="15" fillId="24" borderId="20" xfId="0" applyFont="1" applyFill="1" applyBorder="1"/>
    <xf numFmtId="0" fontId="5" fillId="24" borderId="10" xfId="0" applyFont="1" applyFill="1" applyBorder="1" applyAlignment="1">
      <alignment horizontal="center"/>
    </xf>
    <xf numFmtId="0" fontId="3" fillId="24" borderId="0" xfId="0" applyFont="1" applyFill="1" applyBorder="1" applyAlignment="1">
      <alignment horizontal="center"/>
    </xf>
    <xf numFmtId="0" fontId="29" fillId="24" borderId="0" xfId="0" applyFont="1" applyFill="1" applyBorder="1" applyAlignment="1">
      <alignment horizontal="center"/>
    </xf>
    <xf numFmtId="0" fontId="29" fillId="24" borderId="0" xfId="0" applyFont="1" applyFill="1" applyAlignment="1">
      <alignment horizontal="center"/>
    </xf>
    <xf numFmtId="0" fontId="5" fillId="24" borderId="37" xfId="0" applyFont="1" applyFill="1" applyBorder="1"/>
    <xf numFmtId="0" fontId="17" fillId="24" borderId="38" xfId="0" applyFont="1" applyFill="1" applyBorder="1"/>
    <xf numFmtId="0" fontId="17" fillId="24" borderId="38" xfId="0" quotePrefix="1" applyFont="1" applyFill="1" applyBorder="1" applyAlignment="1">
      <alignment horizontal="center"/>
    </xf>
    <xf numFmtId="0" fontId="5" fillId="24" borderId="37" xfId="0" applyFont="1" applyFill="1" applyBorder="1" applyAlignment="1">
      <alignment horizontal="center"/>
    </xf>
    <xf numFmtId="0" fontId="5" fillId="24" borderId="38" xfId="0" applyFont="1" applyFill="1" applyBorder="1" applyAlignment="1">
      <alignment horizontal="center"/>
    </xf>
    <xf numFmtId="0" fontId="5" fillId="24" borderId="39" xfId="0" applyFont="1" applyFill="1" applyBorder="1" applyAlignment="1">
      <alignment horizontal="center"/>
    </xf>
    <xf numFmtId="0" fontId="5" fillId="24" borderId="38" xfId="0" applyFont="1" applyFill="1" applyBorder="1" applyAlignment="1">
      <alignment horizontal="center" vertical="center"/>
    </xf>
    <xf numFmtId="0" fontId="0" fillId="24" borderId="23" xfId="0" applyFill="1" applyBorder="1"/>
    <xf numFmtId="0" fontId="6" fillId="24" borderId="43" xfId="0" applyFont="1" applyFill="1" applyBorder="1"/>
    <xf numFmtId="0" fontId="3" fillId="24" borderId="37" xfId="0" applyFont="1" applyFill="1" applyBorder="1"/>
    <xf numFmtId="38" fontId="4" fillId="24" borderId="37" xfId="49" applyNumberFormat="1" applyFont="1" applyFill="1" applyBorder="1"/>
    <xf numFmtId="38" fontId="4" fillId="24" borderId="38" xfId="49" applyNumberFormat="1" applyFont="1" applyFill="1" applyBorder="1" applyAlignment="1">
      <alignment horizontal="center"/>
    </xf>
    <xf numFmtId="166" fontId="5" fillId="24" borderId="38" xfId="0" applyNumberFormat="1" applyFont="1" applyFill="1" applyBorder="1"/>
    <xf numFmtId="166" fontId="28" fillId="24" borderId="38" xfId="49" applyNumberFormat="1" applyFont="1" applyFill="1" applyBorder="1" applyAlignment="1">
      <alignment horizontal="right"/>
    </xf>
    <xf numFmtId="166" fontId="4" fillId="24" borderId="38" xfId="49" applyNumberFormat="1" applyFont="1" applyFill="1" applyBorder="1" applyAlignment="1">
      <alignment horizontal="right"/>
    </xf>
    <xf numFmtId="166" fontId="4" fillId="24" borderId="38" xfId="49" applyNumberFormat="1" applyFont="1" applyFill="1" applyBorder="1" applyAlignment="1">
      <alignment horizontal="center"/>
    </xf>
    <xf numFmtId="166" fontId="28" fillId="24" borderId="38" xfId="49" applyNumberFormat="1" applyFont="1" applyFill="1" applyBorder="1" applyAlignment="1">
      <alignment horizontal="center"/>
    </xf>
    <xf numFmtId="166" fontId="4" fillId="24" borderId="38" xfId="49" applyNumberFormat="1" applyFont="1" applyFill="1" applyBorder="1"/>
    <xf numFmtId="0" fontId="76" fillId="24" borderId="38" xfId="0" quotePrefix="1" applyFont="1" applyFill="1" applyBorder="1" applyAlignment="1">
      <alignment horizontal="center"/>
    </xf>
    <xf numFmtId="0" fontId="76" fillId="24" borderId="39" xfId="0" quotePrefix="1" applyFont="1" applyFill="1" applyBorder="1" applyAlignment="1">
      <alignment horizontal="center"/>
    </xf>
    <xf numFmtId="166" fontId="28" fillId="24" borderId="39" xfId="49" applyNumberFormat="1" applyFont="1" applyFill="1" applyBorder="1" applyAlignment="1">
      <alignment horizontal="center"/>
    </xf>
    <xf numFmtId="0" fontId="17" fillId="24" borderId="13" xfId="0" quotePrefix="1" applyFont="1" applyFill="1" applyBorder="1" applyAlignment="1">
      <alignment horizontal="center"/>
    </xf>
    <xf numFmtId="0" fontId="17" fillId="24" borderId="18" xfId="0" quotePrefix="1" applyFont="1" applyFill="1" applyBorder="1" applyAlignment="1">
      <alignment horizontal="center"/>
    </xf>
    <xf numFmtId="0" fontId="5" fillId="24" borderId="18" xfId="0" applyFont="1" applyFill="1" applyBorder="1"/>
    <xf numFmtId="0" fontId="16" fillId="24" borderId="17" xfId="0" applyFont="1" applyFill="1" applyBorder="1"/>
    <xf numFmtId="0" fontId="15" fillId="24" borderId="0" xfId="0" applyFont="1" applyFill="1" applyBorder="1" applyAlignment="1">
      <alignment horizontal="right"/>
    </xf>
    <xf numFmtId="0" fontId="17" fillId="24" borderId="43" xfId="0" applyFont="1" applyFill="1" applyBorder="1"/>
    <xf numFmtId="49" fontId="15" fillId="24" borderId="14" xfId="0" applyNumberFormat="1" applyFont="1" applyFill="1" applyBorder="1" applyAlignment="1"/>
    <xf numFmtId="49" fontId="15" fillId="24" borderId="10" xfId="0" applyNumberFormat="1" applyFont="1" applyFill="1" applyBorder="1" applyAlignment="1"/>
    <xf numFmtId="0" fontId="15" fillId="24" borderId="19" xfId="0" applyFont="1" applyFill="1" applyBorder="1"/>
    <xf numFmtId="0" fontId="17" fillId="24" borderId="39" xfId="0" quotePrefix="1" applyFont="1" applyFill="1" applyBorder="1" applyAlignment="1">
      <alignment horizontal="center"/>
    </xf>
    <xf numFmtId="0" fontId="17" fillId="24" borderId="20" xfId="0" applyFont="1" applyFill="1" applyBorder="1" applyAlignment="1">
      <alignment horizontal="left"/>
    </xf>
    <xf numFmtId="166" fontId="13" fillId="24" borderId="0" xfId="93" applyNumberFormat="1" applyFont="1" applyFill="1"/>
    <xf numFmtId="49" fontId="15" fillId="24" borderId="22" xfId="0" applyNumberFormat="1" applyFont="1" applyFill="1" applyBorder="1" applyAlignment="1"/>
    <xf numFmtId="0" fontId="21" fillId="0" borderId="14" xfId="92" applyFont="1" applyFill="1" applyBorder="1"/>
    <xf numFmtId="0" fontId="14" fillId="0" borderId="10" xfId="92" applyFont="1" applyFill="1" applyBorder="1" applyAlignment="1">
      <alignment horizontal="justify" vertical="justify"/>
    </xf>
    <xf numFmtId="0" fontId="21" fillId="0" borderId="35" xfId="92" applyFont="1" applyFill="1" applyBorder="1" applyAlignment="1">
      <alignment horizontal="justify" vertical="justify"/>
    </xf>
    <xf numFmtId="0" fontId="21" fillId="0" borderId="0" xfId="92" applyFont="1" applyFill="1" applyBorder="1"/>
    <xf numFmtId="0" fontId="21" fillId="0" borderId="11" xfId="92" applyFont="1" applyFill="1" applyBorder="1"/>
    <xf numFmtId="0" fontId="14" fillId="0" borderId="0" xfId="92" applyFont="1" applyFill="1" applyBorder="1" applyAlignment="1">
      <alignment horizontal="justify" vertical="justify"/>
    </xf>
    <xf numFmtId="0" fontId="28" fillId="0" borderId="17" xfId="92" applyFont="1" applyFill="1" applyBorder="1" applyAlignment="1">
      <alignment horizontal="center" vertical="center" wrapText="1"/>
    </xf>
    <xf numFmtId="0" fontId="80" fillId="0" borderId="17" xfId="92" applyFont="1" applyFill="1" applyBorder="1" applyAlignment="1">
      <alignment horizontal="center" vertical="justify" wrapText="1"/>
    </xf>
    <xf numFmtId="0" fontId="21" fillId="0" borderId="0" xfId="92" applyFont="1" applyFill="1" applyAlignment="1">
      <alignment horizontal="justify" vertical="justify"/>
    </xf>
    <xf numFmtId="0" fontId="21" fillId="0" borderId="44" xfId="92" applyFont="1" applyFill="1" applyBorder="1" applyAlignment="1">
      <alignment horizontal="center" vertical="center"/>
    </xf>
    <xf numFmtId="0" fontId="21" fillId="0" borderId="29" xfId="92" applyFont="1" applyFill="1" applyBorder="1" applyAlignment="1">
      <alignment horizontal="center" vertical="center"/>
    </xf>
    <xf numFmtId="0" fontId="21" fillId="0" borderId="26" xfId="92" applyFont="1" applyFill="1" applyBorder="1"/>
    <xf numFmtId="0" fontId="14" fillId="0" borderId="16" xfId="92" applyFont="1" applyFill="1" applyBorder="1" applyAlignment="1">
      <alignment horizontal="justify" vertical="justify"/>
    </xf>
    <xf numFmtId="0" fontId="21" fillId="0" borderId="16" xfId="92" applyFont="1" applyFill="1" applyBorder="1"/>
    <xf numFmtId="0" fontId="21" fillId="0" borderId="36" xfId="92" applyFont="1" applyFill="1" applyBorder="1" applyAlignment="1">
      <alignment horizontal="center" vertical="center"/>
    </xf>
    <xf numFmtId="0" fontId="21" fillId="0" borderId="17" xfId="92" applyFont="1" applyFill="1" applyBorder="1" applyAlignment="1">
      <alignment horizontal="justify" vertical="justify" wrapText="1"/>
    </xf>
    <xf numFmtId="0" fontId="21" fillId="0" borderId="29" xfId="92" applyFont="1" applyFill="1" applyBorder="1" applyAlignment="1">
      <alignment horizontal="center"/>
    </xf>
    <xf numFmtId="0" fontId="81" fillId="0" borderId="17" xfId="92" applyFont="1" applyFill="1" applyBorder="1" applyAlignment="1">
      <alignment horizontal="justify" vertical="justify" wrapText="1"/>
    </xf>
    <xf numFmtId="0" fontId="21" fillId="0" borderId="29" xfId="92" applyFont="1" applyFill="1" applyBorder="1"/>
    <xf numFmtId="0" fontId="21" fillId="0" borderId="0" xfId="92" quotePrefix="1" applyFont="1" applyFill="1" applyBorder="1" applyAlignment="1">
      <alignment horizontal="justify" vertical="justify"/>
    </xf>
    <xf numFmtId="0" fontId="82" fillId="0" borderId="17" xfId="92" applyFont="1" applyFill="1" applyBorder="1" applyAlignment="1">
      <alignment horizontal="justify" vertical="justify" wrapText="1"/>
    </xf>
    <xf numFmtId="3" fontId="82" fillId="0" borderId="29" xfId="92" applyNumberFormat="1" applyFont="1" applyFill="1" applyBorder="1" applyAlignment="1">
      <alignment vertical="top" wrapText="1"/>
    </xf>
    <xf numFmtId="166" fontId="21" fillId="24" borderId="29" xfId="49" applyNumberFormat="1" applyFont="1" applyFill="1" applyBorder="1" applyAlignment="1">
      <alignment horizontal="center"/>
    </xf>
    <xf numFmtId="0" fontId="14" fillId="0" borderId="0" xfId="92" quotePrefix="1" applyFont="1" applyFill="1" applyBorder="1" applyAlignment="1">
      <alignment horizontal="justify" vertical="justify"/>
    </xf>
    <xf numFmtId="0" fontId="82" fillId="0" borderId="29" xfId="92" applyFont="1" applyFill="1" applyBorder="1" applyAlignment="1">
      <alignment vertical="top" wrapText="1"/>
    </xf>
    <xf numFmtId="0" fontId="81" fillId="0" borderId="17" xfId="92" applyFont="1" applyFill="1" applyBorder="1" applyAlignment="1">
      <alignment horizontal="justify" vertical="justify"/>
    </xf>
    <xf numFmtId="0" fontId="21" fillId="0" borderId="17" xfId="92" applyFont="1" applyFill="1" applyBorder="1" applyAlignment="1">
      <alignment horizontal="justify" vertical="justify"/>
    </xf>
    <xf numFmtId="0" fontId="14" fillId="0" borderId="17" xfId="92" applyFont="1" applyFill="1" applyBorder="1" applyAlignment="1">
      <alignment horizontal="justify" vertical="justify"/>
    </xf>
    <xf numFmtId="0" fontId="21" fillId="0" borderId="29" xfId="92" applyFont="1" applyFill="1" applyBorder="1" applyAlignment="1">
      <alignment vertical="top" wrapText="1"/>
    </xf>
    <xf numFmtId="0" fontId="21" fillId="0" borderId="19" xfId="92" applyFont="1" applyFill="1" applyBorder="1"/>
    <xf numFmtId="0" fontId="21" fillId="0" borderId="20" xfId="92" quotePrefix="1" applyFont="1" applyFill="1" applyBorder="1" applyAlignment="1">
      <alignment horizontal="justify" vertical="justify"/>
    </xf>
    <xf numFmtId="0" fontId="82" fillId="0" borderId="46" xfId="92" applyFont="1" applyFill="1" applyBorder="1" applyAlignment="1">
      <alignment horizontal="justify" vertical="justify" wrapText="1"/>
    </xf>
    <xf numFmtId="166" fontId="21" fillId="24" borderId="30" xfId="49" applyNumberFormat="1" applyFont="1" applyFill="1" applyBorder="1" applyAlignment="1">
      <alignment horizontal="center"/>
    </xf>
    <xf numFmtId="0" fontId="21" fillId="0" borderId="0" xfId="92" applyFont="1" applyFill="1"/>
    <xf numFmtId="0" fontId="83" fillId="0" borderId="0" xfId="92" applyFont="1" applyFill="1" applyBorder="1" applyAlignment="1">
      <alignment horizontal="justify" vertical="justify"/>
    </xf>
    <xf numFmtId="166" fontId="23" fillId="24" borderId="0" xfId="0" applyNumberFormat="1" applyFont="1" applyFill="1"/>
    <xf numFmtId="49" fontId="15" fillId="24" borderId="0" xfId="0" applyNumberFormat="1" applyFont="1" applyFill="1" applyBorder="1" applyAlignment="1">
      <alignment vertical="top"/>
    </xf>
    <xf numFmtId="166" fontId="17" fillId="24" borderId="38" xfId="0" applyNumberFormat="1" applyFont="1" applyFill="1" applyBorder="1" applyAlignment="1">
      <alignment horizontal="right"/>
    </xf>
    <xf numFmtId="166" fontId="24" fillId="24" borderId="37" xfId="0" applyNumberFormat="1" applyFont="1" applyFill="1" applyBorder="1" applyAlignment="1">
      <alignment horizontal="right"/>
    </xf>
    <xf numFmtId="166" fontId="24" fillId="24" borderId="38" xfId="0" applyNumberFormat="1" applyFont="1" applyFill="1" applyBorder="1" applyAlignment="1">
      <alignment horizontal="right"/>
    </xf>
    <xf numFmtId="166" fontId="24" fillId="24" borderId="39" xfId="0" applyNumberFormat="1" applyFont="1" applyFill="1" applyBorder="1" applyAlignment="1">
      <alignment horizontal="right"/>
    </xf>
    <xf numFmtId="166" fontId="15" fillId="24" borderId="38" xfId="0" applyNumberFormat="1" applyFont="1" applyFill="1" applyBorder="1" applyAlignment="1">
      <alignment horizontal="right"/>
    </xf>
    <xf numFmtId="0" fontId="7" fillId="0" borderId="19" xfId="0" applyFont="1" applyFill="1" applyBorder="1"/>
    <xf numFmtId="166" fontId="14" fillId="24" borderId="30" xfId="49" applyNumberFormat="1" applyFont="1" applyFill="1" applyBorder="1" applyAlignment="1">
      <alignment horizontal="right"/>
    </xf>
    <xf numFmtId="166" fontId="15" fillId="24" borderId="39" xfId="0" applyNumberFormat="1" applyFont="1" applyFill="1" applyBorder="1" applyAlignment="1">
      <alignment horizontal="right"/>
    </xf>
    <xf numFmtId="3" fontId="81" fillId="0" borderId="29" xfId="92" applyNumberFormat="1" applyFont="1" applyFill="1" applyBorder="1" applyAlignment="1">
      <alignment vertical="top" wrapText="1"/>
    </xf>
    <xf numFmtId="171" fontId="21" fillId="24" borderId="29" xfId="49" applyNumberFormat="1" applyFont="1" applyFill="1" applyBorder="1" applyAlignment="1">
      <alignment horizontal="center"/>
    </xf>
    <xf numFmtId="0" fontId="73" fillId="24" borderId="37" xfId="0" applyFont="1" applyFill="1" applyBorder="1"/>
    <xf numFmtId="0" fontId="4" fillId="24" borderId="38" xfId="0" applyFont="1" applyFill="1" applyBorder="1" applyAlignment="1">
      <alignment horizontal="center"/>
    </xf>
    <xf numFmtId="0" fontId="4" fillId="24" borderId="38" xfId="0" applyFont="1" applyFill="1" applyBorder="1"/>
    <xf numFmtId="166" fontId="22" fillId="24" borderId="38" xfId="0" applyNumberFormat="1" applyFont="1" applyFill="1" applyBorder="1" applyAlignment="1">
      <alignment horizontal="right"/>
    </xf>
    <xf numFmtId="3" fontId="29" fillId="24" borderId="0" xfId="0" applyNumberFormat="1" applyFont="1" applyFill="1" applyBorder="1"/>
    <xf numFmtId="0" fontId="9" fillId="0" borderId="0" xfId="0" applyFont="1" applyFill="1" applyBorder="1"/>
    <xf numFmtId="0" fontId="14" fillId="0" borderId="0" xfId="0" applyFont="1" applyFill="1" applyBorder="1"/>
    <xf numFmtId="0" fontId="21" fillId="0" borderId="0" xfId="0" applyFont="1" applyFill="1" applyBorder="1" applyAlignment="1">
      <alignment horizontal="left" wrapText="1"/>
    </xf>
    <xf numFmtId="0" fontId="14" fillId="0" borderId="0" xfId="0" quotePrefix="1" applyFont="1" applyFill="1" applyBorder="1" applyAlignment="1">
      <alignment horizontal="left" vertical="top" wrapText="1"/>
    </xf>
    <xf numFmtId="0" fontId="14" fillId="0" borderId="17" xfId="0" applyFont="1" applyFill="1" applyBorder="1" applyAlignment="1">
      <alignment horizontal="left" wrapText="1"/>
    </xf>
    <xf numFmtId="0" fontId="9" fillId="0" borderId="17" xfId="0" applyFont="1" applyFill="1" applyBorder="1" applyAlignment="1">
      <alignment horizontal="left"/>
    </xf>
    <xf numFmtId="0" fontId="5" fillId="0" borderId="20" xfId="0" applyFont="1" applyFill="1" applyBorder="1"/>
    <xf numFmtId="0" fontId="9" fillId="0" borderId="20" xfId="0" applyFont="1" applyFill="1" applyBorder="1" applyAlignment="1">
      <alignment horizontal="left"/>
    </xf>
    <xf numFmtId="0" fontId="15" fillId="0" borderId="0" xfId="0" applyFont="1" applyFill="1" applyBorder="1" applyAlignment="1">
      <alignment vertical="top"/>
    </xf>
    <xf numFmtId="0" fontId="15" fillId="0" borderId="0" xfId="0" applyFont="1" applyFill="1" applyBorder="1" applyAlignment="1">
      <alignment horizontal="left" vertical="top" wrapText="1"/>
    </xf>
    <xf numFmtId="0" fontId="17" fillId="0" borderId="0" xfId="0" quotePrefix="1" applyFont="1" applyFill="1" applyBorder="1"/>
    <xf numFmtId="0" fontId="17" fillId="0" borderId="20" xfId="0" applyFont="1" applyFill="1" applyBorder="1"/>
    <xf numFmtId="0" fontId="24" fillId="25" borderId="17" xfId="0" applyFont="1" applyFill="1" applyBorder="1" applyAlignment="1">
      <alignment vertical="justify" wrapText="1"/>
    </xf>
    <xf numFmtId="0" fontId="22" fillId="25" borderId="17" xfId="0" applyFont="1" applyFill="1" applyBorder="1" applyAlignment="1">
      <alignment vertical="justify" wrapText="1"/>
    </xf>
    <xf numFmtId="0" fontId="15" fillId="25" borderId="17" xfId="0" applyFont="1" applyFill="1" applyBorder="1" applyAlignment="1">
      <alignment vertical="justify" wrapText="1"/>
    </xf>
    <xf numFmtId="2" fontId="15" fillId="25" borderId="12" xfId="0" applyNumberFormat="1" applyFont="1" applyFill="1" applyBorder="1" applyAlignment="1">
      <alignment vertical="top"/>
    </xf>
    <xf numFmtId="0" fontId="24" fillId="25" borderId="47" xfId="0" applyFont="1" applyFill="1" applyBorder="1" applyAlignment="1">
      <alignment vertical="justify" wrapText="1"/>
    </xf>
    <xf numFmtId="2" fontId="24" fillId="25" borderId="0" xfId="0" applyNumberFormat="1" applyFont="1" applyFill="1" applyBorder="1" applyAlignment="1">
      <alignment vertical="top"/>
    </xf>
    <xf numFmtId="2" fontId="15" fillId="25" borderId="0" xfId="0" applyNumberFormat="1" applyFont="1" applyFill="1" applyBorder="1" applyAlignment="1">
      <alignment vertical="top"/>
    </xf>
    <xf numFmtId="166" fontId="72" fillId="24" borderId="29" xfId="49" applyNumberFormat="1" applyFont="1" applyFill="1" applyBorder="1" applyAlignment="1">
      <alignment horizontal="right"/>
    </xf>
    <xf numFmtId="0" fontId="9" fillId="0" borderId="0" xfId="0" applyFont="1" applyFill="1" applyBorder="1" applyAlignment="1">
      <alignment horizontal="left" vertical="justify"/>
    </xf>
    <xf numFmtId="0" fontId="9" fillId="0" borderId="0" xfId="0" quotePrefix="1" applyFont="1" applyFill="1" applyBorder="1" applyAlignment="1">
      <alignment horizontal="left" vertical="justify"/>
    </xf>
    <xf numFmtId="0" fontId="14" fillId="0" borderId="17" xfId="0" applyFont="1" applyFill="1" applyBorder="1" applyAlignment="1">
      <alignment horizontal="justify" vertical="justify"/>
    </xf>
    <xf numFmtId="0" fontId="21" fillId="0" borderId="0" xfId="0" quotePrefix="1" applyFont="1" applyFill="1" applyBorder="1" applyAlignment="1">
      <alignment horizontal="left" vertical="justify"/>
    </xf>
    <xf numFmtId="0" fontId="21" fillId="0" borderId="17" xfId="0" applyFont="1" applyFill="1" applyBorder="1" applyAlignment="1">
      <alignment horizontal="justify" vertical="justify"/>
    </xf>
    <xf numFmtId="0" fontId="9" fillId="0" borderId="17" xfId="0" applyFont="1" applyFill="1" applyBorder="1" applyAlignment="1">
      <alignment horizontal="justify" vertical="justify"/>
    </xf>
    <xf numFmtId="0" fontId="5" fillId="0" borderId="17" xfId="0" applyFont="1" applyFill="1" applyBorder="1" applyAlignment="1">
      <alignment horizontal="justify" vertical="justify"/>
    </xf>
    <xf numFmtId="0" fontId="5" fillId="0" borderId="17" xfId="0" applyFont="1" applyFill="1" applyBorder="1"/>
    <xf numFmtId="0" fontId="5" fillId="0" borderId="17" xfId="0" applyFont="1" applyFill="1" applyBorder="1" applyAlignment="1">
      <alignment vertical="top" wrapText="1"/>
    </xf>
    <xf numFmtId="0" fontId="5" fillId="0" borderId="0" xfId="0" quotePrefix="1" applyFont="1" applyFill="1" applyBorder="1" applyAlignment="1">
      <alignment horizontal="left" vertical="justify"/>
    </xf>
    <xf numFmtId="0" fontId="9" fillId="0" borderId="20" xfId="0" applyFont="1" applyFill="1" applyBorder="1" applyAlignment="1">
      <alignment horizontal="left" vertical="justify"/>
    </xf>
    <xf numFmtId="0" fontId="9" fillId="0" borderId="46" xfId="0" applyFont="1" applyFill="1" applyBorder="1" applyAlignment="1">
      <alignment vertical="justify"/>
    </xf>
    <xf numFmtId="0" fontId="9" fillId="0" borderId="17" xfId="0" quotePrefix="1" applyFont="1" applyFill="1" applyBorder="1" applyAlignment="1">
      <alignment vertical="justify"/>
    </xf>
    <xf numFmtId="0" fontId="9" fillId="0" borderId="17" xfId="0" applyFont="1" applyFill="1" applyBorder="1" applyAlignment="1">
      <alignment horizontal="center"/>
    </xf>
    <xf numFmtId="0" fontId="88" fillId="0" borderId="0" xfId="0" applyFont="1" applyFill="1"/>
    <xf numFmtId="166" fontId="74" fillId="0" borderId="0" xfId="0" applyNumberFormat="1" applyFont="1" applyFill="1"/>
    <xf numFmtId="166" fontId="29" fillId="24" borderId="0" xfId="0" applyNumberFormat="1" applyFont="1" applyFill="1"/>
    <xf numFmtId="166" fontId="12" fillId="24" borderId="0" xfId="0" applyNumberFormat="1" applyFont="1" applyFill="1"/>
    <xf numFmtId="0" fontId="24" fillId="0" borderId="17" xfId="0" applyFont="1" applyFill="1" applyBorder="1" applyAlignment="1">
      <alignment wrapText="1"/>
    </xf>
    <xf numFmtId="0" fontId="15" fillId="0" borderId="12" xfId="0" applyFont="1" applyFill="1" applyBorder="1" applyAlignment="1">
      <alignment wrapText="1"/>
    </xf>
    <xf numFmtId="0" fontId="15" fillId="0" borderId="0" xfId="0" applyFont="1" applyFill="1" applyBorder="1" applyAlignment="1">
      <alignment horizontal="left" wrapText="1"/>
    </xf>
    <xf numFmtId="0" fontId="24" fillId="0" borderId="0" xfId="0" applyFont="1" applyFill="1" applyBorder="1" applyAlignment="1">
      <alignment horizontal="left" wrapText="1"/>
    </xf>
    <xf numFmtId="0" fontId="24" fillId="0" borderId="0" xfId="0" applyFont="1" applyFill="1" applyBorder="1" applyAlignment="1">
      <alignment wrapText="1"/>
    </xf>
    <xf numFmtId="0" fontId="21" fillId="0" borderId="0" xfId="0" applyFont="1" applyFill="1" applyBorder="1" applyAlignment="1">
      <alignment wrapText="1"/>
    </xf>
    <xf numFmtId="0" fontId="17" fillId="0" borderId="0" xfId="0" applyFont="1" applyFill="1" applyBorder="1" applyAlignment="1">
      <alignment wrapText="1"/>
    </xf>
    <xf numFmtId="0" fontId="17" fillId="0" borderId="0" xfId="0" applyFont="1" applyFill="1" applyBorder="1" applyAlignment="1">
      <alignment horizontal="left" wrapText="1"/>
    </xf>
    <xf numFmtId="0" fontId="15" fillId="0" borderId="0" xfId="0" applyFont="1" applyFill="1" applyBorder="1" applyAlignment="1">
      <alignment wrapText="1"/>
    </xf>
    <xf numFmtId="0" fontId="22" fillId="0" borderId="0" xfId="0" applyFont="1" applyFill="1" applyBorder="1" applyAlignment="1">
      <alignment wrapText="1"/>
    </xf>
    <xf numFmtId="0" fontId="15" fillId="0" borderId="0" xfId="0" quotePrefix="1" applyFont="1" applyFill="1" applyBorder="1" applyAlignment="1">
      <alignment horizontal="left" wrapText="1"/>
    </xf>
    <xf numFmtId="0" fontId="87" fillId="0" borderId="0" xfId="0" applyFont="1" applyFill="1" applyBorder="1" applyAlignment="1">
      <alignment wrapText="1"/>
    </xf>
    <xf numFmtId="0" fontId="87" fillId="0" borderId="0" xfId="0" applyFont="1" applyFill="1" applyBorder="1" applyAlignment="1">
      <alignment horizontal="left" wrapText="1"/>
    </xf>
    <xf numFmtId="0" fontId="15" fillId="0" borderId="20" xfId="0" applyFont="1" applyFill="1" applyBorder="1" applyAlignment="1">
      <alignment horizontal="left" wrapText="1"/>
    </xf>
    <xf numFmtId="166" fontId="5" fillId="24" borderId="0" xfId="0" applyNumberFormat="1" applyFont="1" applyFill="1"/>
    <xf numFmtId="166" fontId="20" fillId="24" borderId="0" xfId="0" applyNumberFormat="1" applyFont="1" applyFill="1"/>
    <xf numFmtId="166" fontId="14" fillId="24" borderId="15" xfId="49" applyNumberFormat="1" applyFont="1" applyFill="1" applyBorder="1" applyAlignment="1">
      <alignment horizontal="right"/>
    </xf>
    <xf numFmtId="166" fontId="14" fillId="24" borderId="18" xfId="49" applyNumberFormat="1" applyFont="1" applyFill="1" applyBorder="1" applyAlignment="1">
      <alignment horizontal="right"/>
    </xf>
    <xf numFmtId="166" fontId="21" fillId="24" borderId="18" xfId="49" applyNumberFormat="1" applyFont="1" applyFill="1" applyBorder="1" applyAlignment="1">
      <alignment horizontal="right"/>
    </xf>
    <xf numFmtId="166" fontId="5" fillId="24" borderId="18" xfId="49" applyNumberFormat="1" applyFont="1" applyFill="1" applyBorder="1" applyAlignment="1">
      <alignment horizontal="right"/>
    </xf>
    <xf numFmtId="166" fontId="9" fillId="24" borderId="18" xfId="49" applyNumberFormat="1" applyFont="1" applyFill="1" applyBorder="1" applyAlignment="1">
      <alignment horizontal="right"/>
    </xf>
    <xf numFmtId="166" fontId="14" fillId="24" borderId="18" xfId="49" applyNumberFormat="1" applyFont="1" applyFill="1" applyBorder="1" applyAlignment="1">
      <alignment horizontal="right" vertical="center"/>
    </xf>
    <xf numFmtId="166" fontId="14" fillId="24" borderId="21" xfId="49" applyNumberFormat="1" applyFont="1" applyFill="1" applyBorder="1" applyAlignment="1">
      <alignment horizontal="right"/>
    </xf>
    <xf numFmtId="166" fontId="21" fillId="24" borderId="18" xfId="0" applyNumberFormat="1" applyFont="1" applyFill="1" applyBorder="1" applyAlignment="1">
      <alignment horizontal="right"/>
    </xf>
    <xf numFmtId="166" fontId="15" fillId="24" borderId="18" xfId="0" applyNumberFormat="1" applyFont="1" applyFill="1" applyBorder="1" applyAlignment="1">
      <alignment horizontal="right"/>
    </xf>
    <xf numFmtId="166" fontId="14" fillId="24" borderId="18" xfId="0" applyNumberFormat="1" applyFont="1" applyFill="1" applyBorder="1" applyAlignment="1">
      <alignment horizontal="right"/>
    </xf>
    <xf numFmtId="0" fontId="23" fillId="24" borderId="17" xfId="0" applyFont="1" applyFill="1" applyBorder="1" applyAlignment="1">
      <alignment horizontal="center" vertical="center" wrapText="1"/>
    </xf>
    <xf numFmtId="0" fontId="23" fillId="24" borderId="11" xfId="0" applyFont="1" applyFill="1" applyBorder="1" applyAlignment="1">
      <alignment horizontal="center" vertical="center" wrapText="1"/>
    </xf>
    <xf numFmtId="166" fontId="24" fillId="24" borderId="22" xfId="0" applyNumberFormat="1" applyFont="1" applyFill="1" applyBorder="1" applyAlignment="1">
      <alignment horizontal="right"/>
    </xf>
    <xf numFmtId="166" fontId="17" fillId="24" borderId="23" xfId="0" applyNumberFormat="1" applyFont="1" applyFill="1" applyBorder="1" applyAlignment="1">
      <alignment horizontal="right"/>
    </xf>
    <xf numFmtId="166" fontId="24" fillId="24" borderId="23" xfId="0" applyNumberFormat="1" applyFont="1" applyFill="1" applyBorder="1" applyAlignment="1">
      <alignment horizontal="right"/>
    </xf>
    <xf numFmtId="0" fontId="13" fillId="24" borderId="50" xfId="93" applyFont="1" applyFill="1" applyBorder="1" applyAlignment="1">
      <alignment horizontal="center" vertical="justify" wrapText="1"/>
    </xf>
    <xf numFmtId="0" fontId="13" fillId="24" borderId="44" xfId="93" applyFont="1" applyFill="1" applyBorder="1" applyAlignment="1">
      <alignment horizontal="center"/>
    </xf>
    <xf numFmtId="0" fontId="13" fillId="24" borderId="36" xfId="93" applyFont="1" applyFill="1" applyBorder="1" applyAlignment="1">
      <alignment horizontal="center"/>
    </xf>
    <xf numFmtId="0" fontId="17" fillId="0" borderId="18" xfId="123" quotePrefix="1" applyFont="1" applyFill="1" applyBorder="1" applyAlignment="1">
      <alignment horizontal="center" vertical="justify"/>
    </xf>
    <xf numFmtId="0" fontId="17" fillId="0" borderId="18" xfId="123" applyFont="1" applyFill="1" applyBorder="1"/>
    <xf numFmtId="0" fontId="17" fillId="0" borderId="18" xfId="123" quotePrefix="1" applyFont="1" applyFill="1" applyBorder="1" applyAlignment="1">
      <alignment horizontal="center" vertical="center"/>
    </xf>
    <xf numFmtId="0" fontId="17" fillId="0" borderId="18" xfId="123" quotePrefix="1" applyFont="1" applyFill="1" applyBorder="1" applyAlignment="1">
      <alignment horizontal="center"/>
    </xf>
    <xf numFmtId="166" fontId="13" fillId="24" borderId="0" xfId="124" applyNumberFormat="1" applyFont="1" applyFill="1"/>
    <xf numFmtId="0" fontId="15" fillId="25" borderId="17" xfId="0" applyFont="1" applyFill="1" applyBorder="1" applyAlignment="1">
      <alignment wrapText="1"/>
    </xf>
    <xf numFmtId="0" fontId="17" fillId="25" borderId="17" xfId="0" applyFont="1" applyFill="1" applyBorder="1" applyAlignment="1">
      <alignment horizontal="left" wrapText="1"/>
    </xf>
    <xf numFmtId="0" fontId="17" fillId="25" borderId="17" xfId="0" quotePrefix="1" applyFont="1" applyFill="1" applyBorder="1" applyAlignment="1">
      <alignment horizontal="left" wrapText="1"/>
    </xf>
    <xf numFmtId="0" fontId="15" fillId="25" borderId="17" xfId="0" quotePrefix="1" applyFont="1" applyFill="1" applyBorder="1" applyAlignment="1">
      <alignment horizontal="left" wrapText="1"/>
    </xf>
    <xf numFmtId="0" fontId="17" fillId="25" borderId="17" xfId="0" applyFont="1" applyFill="1" applyBorder="1" applyAlignment="1">
      <alignment wrapText="1"/>
    </xf>
    <xf numFmtId="0" fontId="15" fillId="25" borderId="17" xfId="0" applyFont="1" applyFill="1" applyBorder="1" applyAlignment="1">
      <alignment horizontal="left" wrapText="1"/>
    </xf>
    <xf numFmtId="0" fontId="24" fillId="25" borderId="17" xfId="0" applyFont="1" applyFill="1" applyBorder="1" applyAlignment="1">
      <alignment wrapText="1"/>
    </xf>
    <xf numFmtId="0" fontId="14" fillId="25" borderId="17" xfId="0" applyFont="1" applyFill="1" applyBorder="1" applyAlignment="1">
      <alignment wrapText="1"/>
    </xf>
    <xf numFmtId="0" fontId="15" fillId="24" borderId="0" xfId="0" applyFont="1" applyFill="1" applyBorder="1" applyAlignment="1">
      <alignment horizontal="left" wrapText="1"/>
    </xf>
    <xf numFmtId="0" fontId="22" fillId="25" borderId="17" xfId="0" applyFont="1" applyFill="1" applyBorder="1" applyAlignment="1">
      <alignment horizontal="left" wrapText="1"/>
    </xf>
    <xf numFmtId="0" fontId="15" fillId="25" borderId="0" xfId="0" applyFont="1" applyFill="1" applyBorder="1" applyAlignment="1">
      <alignment vertical="top"/>
    </xf>
    <xf numFmtId="0" fontId="17" fillId="25" borderId="0" xfId="0" quotePrefix="1" applyFont="1" applyFill="1" applyBorder="1" applyAlignment="1">
      <alignment horizontal="left" vertical="top"/>
    </xf>
    <xf numFmtId="0" fontId="15" fillId="25" borderId="0" xfId="0" applyFont="1" applyFill="1" applyBorder="1" applyAlignment="1">
      <alignment horizontal="left" vertical="top"/>
    </xf>
    <xf numFmtId="0" fontId="17" fillId="25" borderId="0" xfId="0" quotePrefix="1" applyFont="1" applyFill="1" applyBorder="1" applyAlignment="1">
      <alignment vertical="top"/>
    </xf>
    <xf numFmtId="0" fontId="24" fillId="25" borderId="0" xfId="0" quotePrefix="1" applyFont="1" applyFill="1" applyBorder="1" applyAlignment="1">
      <alignment vertical="top"/>
    </xf>
    <xf numFmtId="0" fontId="15" fillId="25" borderId="0" xfId="0" quotePrefix="1" applyFont="1" applyFill="1" applyBorder="1" applyAlignment="1">
      <alignment vertical="top"/>
    </xf>
    <xf numFmtId="16" fontId="17" fillId="25" borderId="0" xfId="0" quotePrefix="1" applyNumberFormat="1" applyFont="1" applyFill="1" applyBorder="1" applyAlignment="1">
      <alignment vertical="top"/>
    </xf>
    <xf numFmtId="0" fontId="22" fillId="25" borderId="0" xfId="0" quotePrefix="1" applyFont="1" applyFill="1" applyBorder="1" applyAlignment="1">
      <alignment vertical="top"/>
    </xf>
    <xf numFmtId="0" fontId="15" fillId="0" borderId="12" xfId="0" applyFont="1" applyFill="1" applyBorder="1" applyAlignment="1">
      <alignment vertical="top"/>
    </xf>
    <xf numFmtId="0" fontId="15" fillId="0" borderId="0" xfId="0" quotePrefix="1" applyFont="1" applyFill="1" applyBorder="1" applyAlignment="1">
      <alignment vertical="top"/>
    </xf>
    <xf numFmtId="0" fontId="24" fillId="0" borderId="0" xfId="0" quotePrefix="1" applyFont="1" applyFill="1" applyBorder="1" applyAlignment="1">
      <alignment vertical="top"/>
    </xf>
    <xf numFmtId="0" fontId="24" fillId="0" borderId="0" xfId="0" applyFont="1" applyFill="1" applyBorder="1" applyAlignment="1">
      <alignment vertical="top"/>
    </xf>
    <xf numFmtId="16" fontId="22" fillId="0" borderId="0" xfId="0" quotePrefix="1" applyNumberFormat="1" applyFont="1" applyFill="1" applyBorder="1" applyAlignment="1">
      <alignment vertical="top"/>
    </xf>
    <xf numFmtId="0" fontId="17" fillId="0" borderId="0" xfId="0" quotePrefix="1" applyFont="1" applyFill="1" applyBorder="1" applyAlignment="1">
      <alignment vertical="top"/>
    </xf>
    <xf numFmtId="0" fontId="22" fillId="0" borderId="0" xfId="0" quotePrefix="1" applyFont="1" applyFill="1" applyBorder="1" applyAlignment="1">
      <alignment vertical="top"/>
    </xf>
    <xf numFmtId="0" fontId="9" fillId="0" borderId="47" xfId="0" applyFont="1" applyFill="1" applyBorder="1" applyAlignment="1">
      <alignment wrapText="1"/>
    </xf>
    <xf numFmtId="0" fontId="14" fillId="0" borderId="0" xfId="0" applyFont="1" applyFill="1" applyBorder="1" applyAlignment="1">
      <alignment wrapText="1"/>
    </xf>
    <xf numFmtId="0" fontId="9" fillId="0" borderId="0" xfId="0" applyFont="1" applyFill="1" applyBorder="1" applyAlignment="1">
      <alignment wrapText="1"/>
    </xf>
    <xf numFmtId="0" fontId="5" fillId="0" borderId="0" xfId="0" applyFont="1" applyFill="1" applyBorder="1" applyAlignment="1">
      <alignment wrapText="1"/>
    </xf>
    <xf numFmtId="0" fontId="9" fillId="0" borderId="0" xfId="0" quotePrefix="1" applyFont="1" applyFill="1" applyBorder="1" applyAlignment="1">
      <alignment horizontal="left" wrapText="1"/>
    </xf>
    <xf numFmtId="0" fontId="9" fillId="0" borderId="0" xfId="0" applyFont="1" applyFill="1" applyBorder="1" applyAlignment="1">
      <alignment horizontal="left" wrapText="1"/>
    </xf>
    <xf numFmtId="0" fontId="9" fillId="0" borderId="17" xfId="0" applyFont="1" applyFill="1" applyBorder="1" applyAlignment="1">
      <alignment horizontal="left" wrapText="1"/>
    </xf>
    <xf numFmtId="0" fontId="21" fillId="0" borderId="17" xfId="0" applyFont="1" applyFill="1" applyBorder="1" applyAlignment="1">
      <alignment horizontal="left" wrapText="1"/>
    </xf>
    <xf numFmtId="0" fontId="5" fillId="0" borderId="17" xfId="0" applyFont="1" applyFill="1" applyBorder="1" applyAlignment="1">
      <alignment horizontal="left" wrapText="1"/>
    </xf>
    <xf numFmtId="0" fontId="9" fillId="0" borderId="12" xfId="0" applyFont="1" applyFill="1" applyBorder="1" applyAlignment="1">
      <alignment vertical="top"/>
    </xf>
    <xf numFmtId="0" fontId="14" fillId="0" borderId="0" xfId="0" quotePrefix="1" applyFont="1" applyFill="1" applyBorder="1" applyAlignment="1">
      <alignment vertical="top"/>
    </xf>
    <xf numFmtId="0" fontId="21" fillId="0" borderId="0" xfId="0" quotePrefix="1" applyFont="1" applyFill="1" applyBorder="1" applyAlignment="1">
      <alignment vertical="top"/>
    </xf>
    <xf numFmtId="0" fontId="21" fillId="0" borderId="0" xfId="0" quotePrefix="1" applyFont="1" applyFill="1" applyBorder="1" applyAlignment="1">
      <alignment horizontal="left" vertical="top"/>
    </xf>
    <xf numFmtId="0" fontId="9" fillId="0" borderId="0" xfId="0" quotePrefix="1" applyFont="1" applyFill="1" applyBorder="1" applyAlignment="1">
      <alignment vertical="top"/>
    </xf>
    <xf numFmtId="16" fontId="14" fillId="0" borderId="0" xfId="0" quotePrefix="1" applyNumberFormat="1" applyFont="1" applyFill="1" applyBorder="1" applyAlignment="1">
      <alignment vertical="top"/>
    </xf>
    <xf numFmtId="0" fontId="9" fillId="0" borderId="0" xfId="0" applyFont="1" applyFill="1" applyBorder="1" applyAlignment="1">
      <alignment vertical="top"/>
    </xf>
    <xf numFmtId="0" fontId="5" fillId="0" borderId="0" xfId="0" quotePrefix="1" applyFont="1" applyFill="1" applyBorder="1" applyAlignment="1">
      <alignment vertical="top"/>
    </xf>
    <xf numFmtId="16" fontId="21" fillId="0" borderId="0" xfId="0" quotePrefix="1" applyNumberFormat="1" applyFont="1" applyFill="1" applyBorder="1" applyAlignment="1">
      <alignment horizontal="left" vertical="top"/>
    </xf>
    <xf numFmtId="16" fontId="9" fillId="0" borderId="0" xfId="0" quotePrefix="1" applyNumberFormat="1" applyFont="1" applyFill="1" applyBorder="1" applyAlignment="1">
      <alignment horizontal="left" vertical="top"/>
    </xf>
    <xf numFmtId="0" fontId="9" fillId="0" borderId="0" xfId="0" quotePrefix="1" applyFont="1" applyFill="1" applyBorder="1" applyAlignment="1">
      <alignment horizontal="left" vertical="top"/>
    </xf>
    <xf numFmtId="14" fontId="21" fillId="0" borderId="0" xfId="0" quotePrefix="1" applyNumberFormat="1" applyFont="1" applyFill="1" applyBorder="1" applyAlignment="1">
      <alignment horizontal="left" vertical="top"/>
    </xf>
    <xf numFmtId="0" fontId="9" fillId="0" borderId="0" xfId="0" applyFont="1" applyFill="1" applyBorder="1" applyAlignment="1">
      <alignment horizontal="left" vertical="top"/>
    </xf>
    <xf numFmtId="0" fontId="15" fillId="24" borderId="11" xfId="0" applyFont="1" applyFill="1" applyBorder="1" applyAlignment="1">
      <alignment vertical="top"/>
    </xf>
    <xf numFmtId="16" fontId="17" fillId="24" borderId="11" xfId="0" quotePrefix="1" applyNumberFormat="1" applyFont="1" applyFill="1" applyBorder="1" applyAlignment="1">
      <alignment vertical="top"/>
    </xf>
    <xf numFmtId="0" fontId="17" fillId="24" borderId="11" xfId="0" applyFont="1" applyFill="1" applyBorder="1" applyAlignment="1">
      <alignment vertical="top"/>
    </xf>
    <xf numFmtId="14" fontId="17" fillId="24" borderId="11" xfId="0" quotePrefix="1" applyNumberFormat="1" applyFont="1" applyFill="1" applyBorder="1" applyAlignment="1">
      <alignment vertical="top"/>
    </xf>
    <xf numFmtId="0" fontId="17" fillId="24" borderId="11" xfId="0" quotePrefix="1" applyFont="1" applyFill="1" applyBorder="1" applyAlignment="1">
      <alignment vertical="top"/>
    </xf>
    <xf numFmtId="0" fontId="22" fillId="24" borderId="11" xfId="0" quotePrefix="1" applyFont="1" applyFill="1" applyBorder="1" applyAlignment="1">
      <alignment vertical="top"/>
    </xf>
    <xf numFmtId="0" fontId="17" fillId="24" borderId="19" xfId="0" applyFont="1" applyFill="1" applyBorder="1" applyAlignment="1">
      <alignment vertical="top"/>
    </xf>
    <xf numFmtId="0" fontId="9" fillId="0" borderId="17" xfId="0" applyFont="1" applyFill="1" applyBorder="1" applyAlignment="1">
      <alignment horizontal="justify" vertical="justify" wrapText="1"/>
    </xf>
    <xf numFmtId="0" fontId="14" fillId="0" borderId="17" xfId="0" applyFont="1" applyFill="1" applyBorder="1" applyAlignment="1">
      <alignment horizontal="justify" vertical="justify" wrapText="1"/>
    </xf>
    <xf numFmtId="0" fontId="21" fillId="0" borderId="17" xfId="0" applyFont="1" applyFill="1" applyBorder="1" applyAlignment="1">
      <alignment horizontal="justify" vertical="justify" wrapText="1"/>
    </xf>
    <xf numFmtId="0" fontId="5" fillId="0" borderId="17" xfId="0" applyFont="1" applyFill="1" applyBorder="1" applyAlignment="1">
      <alignment horizontal="justify" vertical="justify" wrapText="1"/>
    </xf>
    <xf numFmtId="0" fontId="9" fillId="0" borderId="46" xfId="0" applyFont="1" applyFill="1" applyBorder="1" applyAlignment="1">
      <alignment vertical="justify" wrapText="1"/>
    </xf>
    <xf numFmtId="0" fontId="5" fillId="0" borderId="0" xfId="0" quotePrefix="1" applyFont="1" applyFill="1" applyBorder="1" applyAlignment="1">
      <alignment horizontal="left" vertical="top"/>
    </xf>
    <xf numFmtId="0" fontId="7" fillId="24" borderId="38" xfId="0" applyFont="1" applyFill="1" applyBorder="1" applyAlignment="1">
      <alignment wrapText="1"/>
    </xf>
    <xf numFmtId="0" fontId="28" fillId="24" borderId="38" xfId="0" applyFont="1" applyFill="1" applyBorder="1" applyAlignment="1">
      <alignment wrapText="1"/>
    </xf>
    <xf numFmtId="0" fontId="3" fillId="24" borderId="38" xfId="0" applyFont="1" applyFill="1" applyBorder="1" applyAlignment="1">
      <alignment wrapText="1"/>
    </xf>
    <xf numFmtId="0" fontId="5" fillId="24" borderId="38" xfId="0" applyFont="1" applyFill="1" applyBorder="1" applyAlignment="1">
      <alignment wrapText="1"/>
    </xf>
    <xf numFmtId="0" fontId="17" fillId="24" borderId="38" xfId="0" applyFont="1" applyFill="1" applyBorder="1" applyAlignment="1">
      <alignment wrapText="1"/>
    </xf>
    <xf numFmtId="0" fontId="10" fillId="24" borderId="38" xfId="0" applyFont="1" applyFill="1" applyBorder="1" applyAlignment="1">
      <alignment wrapText="1"/>
    </xf>
    <xf numFmtId="0" fontId="5" fillId="25" borderId="17" xfId="0" applyFont="1" applyFill="1" applyBorder="1" applyAlignment="1">
      <alignment wrapText="1"/>
    </xf>
    <xf numFmtId="0" fontId="12" fillId="24" borderId="38" xfId="0" applyFont="1" applyFill="1" applyBorder="1" applyAlignment="1">
      <alignment wrapText="1"/>
    </xf>
    <xf numFmtId="0" fontId="7" fillId="0" borderId="38" xfId="0" applyFont="1" applyFill="1" applyBorder="1" applyAlignment="1">
      <alignment wrapText="1"/>
    </xf>
    <xf numFmtId="0" fontId="85" fillId="24" borderId="38" xfId="0" applyFont="1" applyFill="1" applyBorder="1" applyAlignment="1">
      <alignment wrapText="1"/>
    </xf>
    <xf numFmtId="0" fontId="7" fillId="24" borderId="39" xfId="0" applyFont="1" applyFill="1" applyBorder="1" applyAlignment="1">
      <alignment wrapText="1"/>
    </xf>
    <xf numFmtId="0" fontId="4" fillId="24" borderId="0" xfId="0" applyFont="1" applyFill="1" applyBorder="1" applyAlignment="1">
      <alignment wrapText="1"/>
    </xf>
    <xf numFmtId="0" fontId="5" fillId="24" borderId="37" xfId="0" applyFont="1" applyFill="1" applyBorder="1" applyAlignment="1">
      <alignment vertical="top"/>
    </xf>
    <xf numFmtId="0" fontId="7" fillId="24" borderId="38" xfId="0" applyFont="1" applyFill="1" applyBorder="1" applyAlignment="1">
      <alignment vertical="top"/>
    </xf>
    <xf numFmtId="0" fontId="7" fillId="24" borderId="38" xfId="0" quotePrefix="1" applyFont="1" applyFill="1" applyBorder="1" applyAlignment="1">
      <alignment vertical="top"/>
    </xf>
    <xf numFmtId="0" fontId="8" fillId="24" borderId="38" xfId="0" applyFont="1" applyFill="1" applyBorder="1" applyAlignment="1">
      <alignment vertical="top"/>
    </xf>
    <xf numFmtId="0" fontId="21" fillId="24" borderId="38" xfId="0" quotePrefix="1" applyFont="1" applyFill="1" applyBorder="1" applyAlignment="1">
      <alignment vertical="top"/>
    </xf>
    <xf numFmtId="0" fontId="3" fillId="24" borderId="38" xfId="0" applyFont="1" applyFill="1" applyBorder="1" applyAlignment="1">
      <alignment vertical="top"/>
    </xf>
    <xf numFmtId="0" fontId="5" fillId="24" borderId="38" xfId="0" quotePrefix="1" applyFont="1" applyFill="1" applyBorder="1" applyAlignment="1">
      <alignment vertical="top"/>
    </xf>
    <xf numFmtId="0" fontId="9" fillId="24" borderId="38" xfId="0" quotePrefix="1" applyFont="1" applyFill="1" applyBorder="1" applyAlignment="1">
      <alignment vertical="top"/>
    </xf>
    <xf numFmtId="0" fontId="5" fillId="24" borderId="38" xfId="0" applyFont="1" applyFill="1" applyBorder="1" applyAlignment="1">
      <alignment vertical="top"/>
    </xf>
    <xf numFmtId="0" fontId="9" fillId="24" borderId="38" xfId="0" applyFont="1" applyFill="1" applyBorder="1" applyAlignment="1">
      <alignment vertical="top"/>
    </xf>
    <xf numFmtId="0" fontId="7" fillId="24" borderId="39" xfId="0" applyFont="1" applyFill="1" applyBorder="1" applyAlignment="1">
      <alignment vertical="top"/>
    </xf>
    <xf numFmtId="0" fontId="3" fillId="24" borderId="0" xfId="0" applyFont="1" applyFill="1" applyBorder="1" applyAlignment="1">
      <alignment vertical="top"/>
    </xf>
    <xf numFmtId="0" fontId="3" fillId="24" borderId="23" xfId="0" applyFont="1" applyFill="1" applyBorder="1" applyAlignment="1">
      <alignment wrapText="1"/>
    </xf>
    <xf numFmtId="0" fontId="0" fillId="24" borderId="23" xfId="0" applyFill="1" applyBorder="1" applyAlignment="1">
      <alignment wrapText="1"/>
    </xf>
    <xf numFmtId="0" fontId="3" fillId="24" borderId="23" xfId="0" applyFont="1" applyFill="1" applyBorder="1"/>
    <xf numFmtId="0" fontId="7" fillId="0" borderId="0" xfId="0" applyFont="1" applyFill="1" applyBorder="1" applyAlignment="1">
      <alignment vertical="center"/>
    </xf>
    <xf numFmtId="166" fontId="22" fillId="24" borderId="23" xfId="0" applyNumberFormat="1" applyFont="1" applyFill="1" applyBorder="1" applyAlignment="1">
      <alignment horizontal="right"/>
    </xf>
    <xf numFmtId="0" fontId="14" fillId="0" borderId="17" xfId="0" applyFont="1" applyFill="1" applyBorder="1" applyAlignment="1">
      <alignment wrapText="1"/>
    </xf>
    <xf numFmtId="0" fontId="14" fillId="0" borderId="17" xfId="0" applyFont="1" applyFill="1" applyBorder="1" applyAlignment="1">
      <alignment vertical="top" wrapText="1"/>
    </xf>
    <xf numFmtId="0" fontId="21" fillId="0" borderId="0" xfId="92" applyFont="1" applyFill="1" applyBorder="1" applyAlignment="1">
      <alignment horizontal="justify" vertical="justify"/>
    </xf>
    <xf numFmtId="0" fontId="21" fillId="0" borderId="51" xfId="92" applyFont="1" applyFill="1" applyBorder="1"/>
    <xf numFmtId="0" fontId="21" fillId="0" borderId="29" xfId="92" applyFont="1" applyFill="1" applyBorder="1" applyAlignment="1">
      <alignment horizontal="center" vertical="center" wrapText="1"/>
    </xf>
    <xf numFmtId="0" fontId="21" fillId="0" borderId="36" xfId="92" applyFont="1" applyFill="1" applyBorder="1" applyAlignment="1">
      <alignment vertical="center" wrapText="1"/>
    </xf>
    <xf numFmtId="2" fontId="22" fillId="25" borderId="0" xfId="0" quotePrefix="1" applyNumberFormat="1" applyFont="1" applyFill="1" applyBorder="1" applyAlignment="1">
      <alignment vertical="top"/>
    </xf>
    <xf numFmtId="0" fontId="21" fillId="0" borderId="17" xfId="0" applyFont="1" applyFill="1" applyBorder="1" applyAlignment="1">
      <alignment horizontal="left" vertical="justify" wrapText="1"/>
    </xf>
    <xf numFmtId="0" fontId="73" fillId="0" borderId="0" xfId="0" applyFont="1" applyFill="1" applyBorder="1" applyAlignment="1"/>
    <xf numFmtId="0" fontId="7" fillId="0" borderId="0" xfId="0" applyFont="1" applyFill="1" applyBorder="1" applyAlignment="1">
      <alignment horizontal="center" vertical="center"/>
    </xf>
    <xf numFmtId="0" fontId="5" fillId="24" borderId="15" xfId="0" applyFont="1" applyFill="1" applyBorder="1" applyAlignment="1">
      <alignment horizontal="center" vertical="center"/>
    </xf>
    <xf numFmtId="0" fontId="5" fillId="24" borderId="44" xfId="0" applyFont="1" applyFill="1" applyBorder="1" applyAlignment="1">
      <alignment horizontal="center" vertical="center"/>
    </xf>
    <xf numFmtId="0" fontId="5" fillId="24" borderId="13" xfId="0" applyFont="1" applyFill="1" applyBorder="1" applyAlignment="1">
      <alignment horizontal="center" vertical="center"/>
    </xf>
    <xf numFmtId="0" fontId="5" fillId="24" borderId="47" xfId="0" applyFont="1" applyFill="1" applyBorder="1" applyAlignment="1">
      <alignment horizontal="center" vertical="center"/>
    </xf>
    <xf numFmtId="0" fontId="5" fillId="24" borderId="26" xfId="0" applyFont="1" applyFill="1" applyBorder="1"/>
    <xf numFmtId="0" fontId="5" fillId="24" borderId="16" xfId="0" applyFont="1" applyFill="1" applyBorder="1" applyAlignment="1">
      <alignment horizontal="center"/>
    </xf>
    <xf numFmtId="0" fontId="5" fillId="24" borderId="27" xfId="0" applyFont="1" applyFill="1" applyBorder="1" applyAlignment="1">
      <alignment horizontal="center" vertical="center" wrapText="1"/>
    </xf>
    <xf numFmtId="0" fontId="5" fillId="24" borderId="52" xfId="0" applyFont="1" applyFill="1" applyBorder="1" applyAlignment="1">
      <alignment horizontal="center" vertical="center"/>
    </xf>
    <xf numFmtId="0" fontId="5" fillId="24" borderId="53" xfId="0" applyFont="1" applyFill="1" applyBorder="1"/>
    <xf numFmtId="49" fontId="5" fillId="24" borderId="16" xfId="0" applyNumberFormat="1" applyFont="1" applyFill="1" applyBorder="1"/>
    <xf numFmtId="0" fontId="13" fillId="24" borderId="45" xfId="0" applyFont="1" applyFill="1" applyBorder="1"/>
    <xf numFmtId="0" fontId="23" fillId="24" borderId="35" xfId="0" applyFont="1" applyFill="1" applyBorder="1"/>
    <xf numFmtId="0" fontId="17" fillId="24" borderId="20" xfId="0" quotePrefix="1" applyFont="1" applyFill="1" applyBorder="1" applyAlignment="1">
      <alignment horizontal="left"/>
    </xf>
    <xf numFmtId="0" fontId="13" fillId="24" borderId="54" xfId="93" applyFont="1" applyFill="1" applyBorder="1" applyAlignment="1">
      <alignment horizontal="center" vertical="justify" wrapText="1"/>
    </xf>
    <xf numFmtId="0" fontId="13" fillId="24" borderId="15" xfId="93" applyFont="1" applyFill="1" applyBorder="1" applyAlignment="1">
      <alignment horizontal="center"/>
    </xf>
    <xf numFmtId="14" fontId="13" fillId="24" borderId="18" xfId="93" applyNumberFormat="1" applyFont="1" applyFill="1" applyBorder="1" applyAlignment="1">
      <alignment horizontal="center"/>
    </xf>
    <xf numFmtId="0" fontId="13" fillId="24" borderId="13" xfId="93" applyFont="1" applyFill="1" applyBorder="1" applyAlignment="1">
      <alignment horizontal="center"/>
    </xf>
    <xf numFmtId="166" fontId="71" fillId="24" borderId="18" xfId="49" applyNumberFormat="1" applyFont="1" applyFill="1" applyBorder="1" applyAlignment="1">
      <alignment horizontal="right"/>
    </xf>
    <xf numFmtId="166" fontId="71" fillId="24" borderId="44" xfId="49" applyNumberFormat="1" applyFont="1" applyFill="1" applyBorder="1" applyAlignment="1">
      <alignment horizontal="right"/>
    </xf>
    <xf numFmtId="166" fontId="72" fillId="24" borderId="18" xfId="49" applyNumberFormat="1" applyFont="1" applyFill="1" applyBorder="1" applyAlignment="1">
      <alignment horizontal="right"/>
    </xf>
    <xf numFmtId="0" fontId="13" fillId="24" borderId="21" xfId="93" applyFont="1" applyFill="1" applyBorder="1"/>
    <xf numFmtId="0" fontId="13" fillId="24" borderId="16" xfId="93" quotePrefix="1" applyFont="1" applyFill="1" applyBorder="1" applyAlignment="1">
      <alignment horizontal="left"/>
    </xf>
    <xf numFmtId="0" fontId="13" fillId="24" borderId="28" xfId="93" applyFont="1" applyFill="1" applyBorder="1"/>
    <xf numFmtId="0" fontId="5" fillId="24" borderId="38" xfId="0" applyFont="1" applyFill="1" applyBorder="1" applyAlignment="1">
      <alignment horizontal="center" wrapText="1"/>
    </xf>
    <xf numFmtId="0" fontId="21" fillId="25" borderId="0" xfId="0" quotePrefix="1" applyFont="1" applyFill="1" applyBorder="1" applyAlignment="1">
      <alignment horizontal="left" vertical="top"/>
    </xf>
    <xf numFmtId="172" fontId="22" fillId="25" borderId="0" xfId="0" quotePrefix="1" applyNumberFormat="1" applyFont="1" applyFill="1" applyBorder="1" applyAlignment="1">
      <alignment horizontal="left" vertical="top"/>
    </xf>
    <xf numFmtId="0" fontId="5" fillId="24" borderId="0" xfId="0" applyFont="1" applyFill="1" applyBorder="1" applyAlignment="1">
      <alignment wrapText="1"/>
    </xf>
    <xf numFmtId="0" fontId="15" fillId="25" borderId="0" xfId="0" applyFont="1" applyFill="1" applyBorder="1" applyAlignment="1">
      <alignment horizontal="left" wrapText="1"/>
    </xf>
    <xf numFmtId="0" fontId="22" fillId="25" borderId="0" xfId="0" applyFont="1" applyFill="1" applyBorder="1" applyAlignment="1">
      <alignment vertical="top"/>
    </xf>
    <xf numFmtId="0" fontId="22" fillId="25" borderId="0" xfId="0" applyFont="1" applyFill="1" applyBorder="1" applyAlignment="1">
      <alignment horizontal="left" wrapText="1"/>
    </xf>
    <xf numFmtId="0" fontId="22" fillId="25" borderId="20" xfId="0" applyFont="1" applyFill="1" applyBorder="1" applyAlignment="1">
      <alignment vertical="top"/>
    </xf>
    <xf numFmtId="0" fontId="22" fillId="25" borderId="20" xfId="0" applyFont="1" applyFill="1" applyBorder="1" applyAlignment="1">
      <alignment horizontal="left" wrapText="1"/>
    </xf>
    <xf numFmtId="173" fontId="22" fillId="24" borderId="39" xfId="0" applyNumberFormat="1" applyFont="1" applyFill="1" applyBorder="1" applyAlignment="1">
      <alignment horizontal="right"/>
    </xf>
    <xf numFmtId="0" fontId="21" fillId="0" borderId="55" xfId="92" applyFont="1" applyFill="1" applyBorder="1"/>
    <xf numFmtId="0" fontId="21" fillId="0" borderId="18" xfId="92" applyFont="1" applyFill="1" applyBorder="1" applyAlignment="1">
      <alignment horizontal="center" vertical="center" wrapText="1"/>
    </xf>
    <xf numFmtId="0" fontId="21" fillId="0" borderId="13" xfId="92" applyFont="1" applyFill="1" applyBorder="1" applyAlignment="1">
      <alignment vertical="center" wrapText="1"/>
    </xf>
    <xf numFmtId="0" fontId="21" fillId="0" borderId="15" xfId="92" applyFont="1" applyFill="1" applyBorder="1" applyAlignment="1">
      <alignment horizontal="center" vertical="center"/>
    </xf>
    <xf numFmtId="0" fontId="21" fillId="0" borderId="18" xfId="92" applyFont="1" applyFill="1" applyBorder="1" applyAlignment="1">
      <alignment horizontal="center" vertical="center"/>
    </xf>
    <xf numFmtId="0" fontId="21" fillId="0" borderId="13" xfId="92" applyFont="1" applyFill="1" applyBorder="1" applyAlignment="1">
      <alignment horizontal="center" vertical="center"/>
    </xf>
    <xf numFmtId="0" fontId="21" fillId="0" borderId="18" xfId="92" applyFont="1" applyFill="1" applyBorder="1" applyAlignment="1">
      <alignment horizontal="center"/>
    </xf>
    <xf numFmtId="0" fontId="21" fillId="0" borderId="18" xfId="92" applyFont="1" applyFill="1" applyBorder="1"/>
    <xf numFmtId="3" fontId="82" fillId="0" borderId="18" xfId="92" applyNumberFormat="1" applyFont="1" applyFill="1" applyBorder="1" applyAlignment="1">
      <alignment vertical="top" wrapText="1"/>
    </xf>
    <xf numFmtId="166" fontId="21" fillId="24" borderId="18" xfId="49" applyNumberFormat="1" applyFont="1" applyFill="1" applyBorder="1" applyAlignment="1">
      <alignment horizontal="center"/>
    </xf>
    <xf numFmtId="0" fontId="82" fillId="0" borderId="18" xfId="92" applyFont="1" applyFill="1" applyBorder="1" applyAlignment="1">
      <alignment vertical="top" wrapText="1"/>
    </xf>
    <xf numFmtId="3" fontId="81" fillId="0" borderId="18" xfId="92" applyNumberFormat="1" applyFont="1" applyFill="1" applyBorder="1" applyAlignment="1">
      <alignment vertical="top" wrapText="1"/>
    </xf>
    <xf numFmtId="166" fontId="14" fillId="24" borderId="18" xfId="49" applyNumberFormat="1" applyFont="1" applyFill="1" applyBorder="1" applyAlignment="1">
      <alignment horizontal="center"/>
    </xf>
    <xf numFmtId="0" fontId="21" fillId="0" borderId="18" xfId="92" applyFont="1" applyFill="1" applyBorder="1" applyAlignment="1">
      <alignment vertical="top" wrapText="1"/>
    </xf>
    <xf numFmtId="171" fontId="21" fillId="24" borderId="18" xfId="49" applyNumberFormat="1" applyFont="1" applyFill="1" applyBorder="1" applyAlignment="1">
      <alignment horizontal="center"/>
    </xf>
    <xf numFmtId="166" fontId="21" fillId="24" borderId="21" xfId="49" applyNumberFormat="1" applyFont="1" applyFill="1" applyBorder="1" applyAlignment="1">
      <alignment horizontal="center"/>
    </xf>
    <xf numFmtId="3" fontId="0" fillId="24" borderId="0" xfId="0" applyNumberFormat="1" applyFill="1"/>
    <xf numFmtId="0" fontId="5" fillId="0" borderId="15" xfId="123" quotePrefix="1" applyFont="1" applyFill="1" applyBorder="1" applyAlignment="1">
      <alignment horizontal="center"/>
    </xf>
    <xf numFmtId="0" fontId="5" fillId="0" borderId="18" xfId="123" quotePrefix="1" applyFont="1" applyFill="1" applyBorder="1" applyAlignment="1">
      <alignment horizontal="center"/>
    </xf>
    <xf numFmtId="0" fontId="14" fillId="0" borderId="18" xfId="123" applyFont="1" applyFill="1" applyBorder="1" applyAlignment="1">
      <alignment horizontal="center"/>
    </xf>
    <xf numFmtId="0" fontId="5" fillId="0" borderId="18" xfId="123" applyFont="1" applyFill="1" applyBorder="1" applyAlignment="1">
      <alignment horizontal="center"/>
    </xf>
    <xf numFmtId="0" fontId="21" fillId="0" borderId="18" xfId="123" quotePrefix="1" applyFont="1" applyFill="1" applyBorder="1" applyAlignment="1">
      <alignment horizontal="center"/>
    </xf>
    <xf numFmtId="0" fontId="17" fillId="24" borderId="32" xfId="126" applyFont="1" applyFill="1" applyBorder="1" applyAlignment="1">
      <alignment horizontal="center" vertical="justify"/>
    </xf>
    <xf numFmtId="0" fontId="17" fillId="24" borderId="0" xfId="126" applyFont="1" applyFill="1" applyBorder="1" applyAlignment="1">
      <alignment horizontal="center" vertical="justify"/>
    </xf>
    <xf numFmtId="0" fontId="17" fillId="24" borderId="17" xfId="126" applyFont="1" applyFill="1" applyBorder="1" applyAlignment="1">
      <alignment horizontal="center" vertical="center"/>
    </xf>
    <xf numFmtId="0" fontId="17" fillId="24" borderId="27" xfId="126" applyFont="1" applyFill="1" applyBorder="1" applyAlignment="1">
      <alignment horizontal="center"/>
    </xf>
    <xf numFmtId="0" fontId="2" fillId="24" borderId="15" xfId="126" applyFont="1" applyFill="1" applyBorder="1" applyAlignment="1">
      <alignment horizontal="center" vertical="center"/>
    </xf>
    <xf numFmtId="0" fontId="17" fillId="24" borderId="18" xfId="126" applyFont="1" applyFill="1" applyBorder="1" applyAlignment="1">
      <alignment horizontal="center" vertical="center"/>
    </xf>
    <xf numFmtId="0" fontId="17" fillId="24" borderId="13" xfId="126" applyFont="1" applyFill="1" applyBorder="1" applyAlignment="1">
      <alignment horizontal="center"/>
    </xf>
    <xf numFmtId="0" fontId="15" fillId="24" borderId="28" xfId="126" applyFont="1" applyFill="1" applyBorder="1" applyAlignment="1">
      <alignment horizontal="center" vertical="justify"/>
    </xf>
    <xf numFmtId="0" fontId="15" fillId="24" borderId="23" xfId="126" applyFont="1" applyFill="1" applyBorder="1" applyAlignment="1">
      <alignment horizontal="center" vertical="justify"/>
    </xf>
    <xf numFmtId="0" fontId="17" fillId="24" borderId="29" xfId="126" applyFont="1" applyFill="1" applyBorder="1" applyAlignment="1">
      <alignment horizontal="center" vertical="center"/>
    </xf>
    <xf numFmtId="0" fontId="17" fillId="24" borderId="36" xfId="126" applyFont="1" applyFill="1" applyBorder="1" applyAlignment="1">
      <alignment horizontal="center"/>
    </xf>
    <xf numFmtId="0" fontId="5" fillId="24" borderId="15" xfId="123" quotePrefix="1" applyFont="1" applyFill="1" applyBorder="1" applyAlignment="1">
      <alignment horizontal="center" vertical="justify"/>
    </xf>
    <xf numFmtId="0" fontId="5" fillId="24" borderId="18" xfId="123" quotePrefix="1" applyFont="1" applyFill="1" applyBorder="1" applyAlignment="1">
      <alignment horizontal="center" vertical="justify"/>
    </xf>
    <xf numFmtId="0" fontId="5" fillId="24" borderId="18" xfId="123" applyFont="1" applyFill="1" applyBorder="1" applyAlignment="1">
      <alignment horizontal="center" vertical="justify"/>
    </xf>
    <xf numFmtId="0" fontId="5" fillId="24" borderId="21" xfId="123" quotePrefix="1" applyFont="1" applyFill="1" applyBorder="1" applyAlignment="1">
      <alignment horizontal="center" vertical="justify"/>
    </xf>
    <xf numFmtId="0" fontId="2" fillId="24" borderId="0" xfId="0" applyFont="1" applyFill="1"/>
    <xf numFmtId="0" fontId="17" fillId="24" borderId="10" xfId="0" applyFont="1" applyFill="1" applyBorder="1"/>
    <xf numFmtId="0" fontId="13" fillId="24" borderId="18" xfId="124" applyFont="1" applyFill="1" applyBorder="1" applyAlignment="1">
      <alignment horizontal="center" wrapText="1"/>
    </xf>
    <xf numFmtId="0" fontId="13" fillId="24" borderId="29" xfId="124" applyFont="1" applyFill="1" applyBorder="1" applyAlignment="1">
      <alignment horizontal="center" wrapText="1"/>
    </xf>
    <xf numFmtId="14" fontId="13" fillId="24" borderId="29" xfId="124" applyNumberFormat="1" applyFont="1" applyFill="1" applyBorder="1" applyAlignment="1">
      <alignment horizontal="center"/>
    </xf>
    <xf numFmtId="0" fontId="9" fillId="0" borderId="0" xfId="0" applyFont="1" applyFill="1" applyBorder="1" applyAlignment="1">
      <alignment horizontal="center" vertical="center"/>
    </xf>
    <xf numFmtId="0" fontId="9" fillId="0" borderId="0" xfId="0" applyFont="1" applyFill="1" applyBorder="1" applyAlignment="1"/>
    <xf numFmtId="0" fontId="11" fillId="0" borderId="0" xfId="0" applyFont="1" applyFill="1" applyBorder="1" applyAlignment="1"/>
    <xf numFmtId="0" fontId="5" fillId="0" borderId="0" xfId="0" applyFont="1" applyFill="1" applyBorder="1"/>
    <xf numFmtId="0" fontId="11" fillId="0" borderId="0" xfId="0" applyFont="1" applyFill="1" applyBorder="1"/>
    <xf numFmtId="0" fontId="11" fillId="0" borderId="23" xfId="0" applyFont="1" applyFill="1" applyBorder="1"/>
    <xf numFmtId="0" fontId="5" fillId="0" borderId="0" xfId="0" applyFont="1" applyFill="1" applyBorder="1" applyAlignment="1">
      <alignment horizontal="left" vertical="justify"/>
    </xf>
    <xf numFmtId="0" fontId="5" fillId="0" borderId="10" xfId="0" applyFont="1" applyFill="1" applyBorder="1" applyAlignment="1">
      <alignment horizontal="left" vertical="justify"/>
    </xf>
    <xf numFmtId="0" fontId="9" fillId="0" borderId="22" xfId="0" applyFont="1" applyFill="1" applyBorder="1" applyAlignment="1">
      <alignment horizontal="center" wrapText="1"/>
    </xf>
    <xf numFmtId="0" fontId="9" fillId="0" borderId="37" xfId="0" applyFont="1" applyFill="1" applyBorder="1" applyAlignment="1">
      <alignment horizontal="center" wrapText="1"/>
    </xf>
    <xf numFmtId="0" fontId="5" fillId="0" borderId="40" xfId="0" applyFont="1" applyFill="1" applyBorder="1"/>
    <xf numFmtId="0" fontId="5" fillId="0" borderId="41" xfId="0" applyFont="1" applyFill="1" applyBorder="1"/>
    <xf numFmtId="0" fontId="11" fillId="0" borderId="41" xfId="0" applyFont="1" applyFill="1" applyBorder="1" applyAlignment="1">
      <alignment horizontal="center" vertical="center"/>
    </xf>
    <xf numFmtId="0" fontId="11" fillId="0" borderId="42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left" vertical="center" wrapText="1"/>
    </xf>
    <xf numFmtId="0" fontId="14" fillId="0" borderId="23" xfId="0" applyFont="1" applyFill="1" applyBorder="1" applyAlignment="1">
      <alignment vertical="center" wrapText="1"/>
    </xf>
    <xf numFmtId="0" fontId="5" fillId="0" borderId="38" xfId="0" applyFont="1" applyFill="1" applyBorder="1" applyAlignment="1">
      <alignment horizontal="center" vertical="center" wrapText="1"/>
    </xf>
    <xf numFmtId="0" fontId="5" fillId="0" borderId="39" xfId="0" applyFont="1" applyFill="1" applyBorder="1" applyAlignment="1">
      <alignment horizontal="center" vertical="center" wrapText="1"/>
    </xf>
    <xf numFmtId="0" fontId="9" fillId="0" borderId="23" xfId="0" applyFont="1" applyFill="1" applyBorder="1" applyAlignment="1">
      <alignment horizontal="center"/>
    </xf>
    <xf numFmtId="0" fontId="9" fillId="0" borderId="38" xfId="0" applyFont="1" applyFill="1" applyBorder="1" applyAlignment="1">
      <alignment horizontal="center"/>
    </xf>
    <xf numFmtId="0" fontId="21" fillId="0" borderId="37" xfId="0" applyFont="1" applyFill="1" applyBorder="1"/>
    <xf numFmtId="0" fontId="21" fillId="0" borderId="38" xfId="0" applyFont="1" applyFill="1" applyBorder="1"/>
    <xf numFmtId="0" fontId="9" fillId="0" borderId="38" xfId="0" applyFont="1" applyFill="1" applyBorder="1" applyAlignment="1">
      <alignment horizontal="center" vertical="justify"/>
    </xf>
    <xf numFmtId="0" fontId="14" fillId="0" borderId="38" xfId="0" applyFont="1" applyFill="1" applyBorder="1" applyAlignment="1">
      <alignment horizontal="center" vertical="justify"/>
    </xf>
    <xf numFmtId="0" fontId="14" fillId="0" borderId="38" xfId="0" quotePrefix="1" applyFont="1" applyFill="1" applyBorder="1" applyAlignment="1">
      <alignment horizontal="center" vertical="justify"/>
    </xf>
    <xf numFmtId="0" fontId="21" fillId="0" borderId="38" xfId="0" applyFont="1" applyFill="1" applyBorder="1" applyAlignment="1">
      <alignment horizontal="center" vertical="justify"/>
    </xf>
    <xf numFmtId="0" fontId="9" fillId="0" borderId="38" xfId="0" quotePrefix="1" applyFont="1" applyFill="1" applyBorder="1" applyAlignment="1">
      <alignment horizontal="center" vertical="justify"/>
    </xf>
    <xf numFmtId="0" fontId="9" fillId="0" borderId="39" xfId="0" applyFont="1" applyFill="1" applyBorder="1" applyAlignment="1">
      <alignment horizontal="center" vertical="justify"/>
    </xf>
    <xf numFmtId="0" fontId="14" fillId="0" borderId="39" xfId="0" applyFont="1" applyFill="1" applyBorder="1" applyAlignment="1">
      <alignment horizontal="center" vertical="justify"/>
    </xf>
    <xf numFmtId="0" fontId="9" fillId="0" borderId="0" xfId="0" applyFont="1" applyFill="1" applyBorder="1" applyAlignment="1">
      <alignment vertical="center"/>
    </xf>
    <xf numFmtId="0" fontId="9" fillId="0" borderId="11" xfId="0" applyFont="1" applyFill="1" applyBorder="1" applyAlignment="1">
      <alignment vertical="center"/>
    </xf>
    <xf numFmtId="0" fontId="5" fillId="0" borderId="14" xfId="0" applyFont="1" applyFill="1" applyBorder="1"/>
    <xf numFmtId="0" fontId="9" fillId="0" borderId="10" xfId="0" applyFont="1" applyFill="1" applyBorder="1" applyAlignment="1">
      <alignment horizontal="center" vertical="center"/>
    </xf>
    <xf numFmtId="0" fontId="5" fillId="0" borderId="10" xfId="0" applyFont="1" applyFill="1" applyBorder="1"/>
    <xf numFmtId="0" fontId="11" fillId="0" borderId="10" xfId="0" applyFont="1" applyFill="1" applyBorder="1"/>
    <xf numFmtId="0" fontId="11" fillId="0" borderId="22" xfId="0" applyFont="1" applyFill="1" applyBorder="1"/>
    <xf numFmtId="0" fontId="5" fillId="0" borderId="11" xfId="0" applyFont="1" applyFill="1" applyBorder="1"/>
    <xf numFmtId="0" fontId="5" fillId="0" borderId="11" xfId="0" applyFont="1" applyFill="1" applyBorder="1" applyAlignment="1">
      <alignment vertical="center" wrapText="1"/>
    </xf>
    <xf numFmtId="0" fontId="9" fillId="0" borderId="11" xfId="0" applyFont="1" applyFill="1" applyBorder="1"/>
    <xf numFmtId="0" fontId="9" fillId="0" borderId="19" xfId="0" applyFont="1" applyFill="1" applyBorder="1"/>
    <xf numFmtId="166" fontId="15" fillId="24" borderId="17" xfId="126" applyNumberFormat="1" applyFont="1" applyFill="1" applyBorder="1"/>
    <xf numFmtId="166" fontId="15" fillId="24" borderId="58" xfId="126" applyNumberFormat="1" applyFont="1" applyFill="1" applyBorder="1"/>
    <xf numFmtId="166" fontId="15" fillId="24" borderId="44" xfId="126" applyNumberFormat="1" applyFont="1" applyFill="1" applyBorder="1"/>
    <xf numFmtId="166" fontId="15" fillId="24" borderId="33" xfId="126" applyNumberFormat="1" applyFont="1" applyFill="1" applyBorder="1"/>
    <xf numFmtId="166" fontId="15" fillId="24" borderId="29" xfId="126" applyNumberFormat="1" applyFont="1" applyFill="1" applyBorder="1"/>
    <xf numFmtId="166" fontId="17" fillId="24" borderId="17" xfId="126" applyNumberFormat="1" applyFont="1" applyFill="1" applyBorder="1"/>
    <xf numFmtId="166" fontId="17" fillId="24" borderId="33" xfId="126" applyNumberFormat="1" applyFont="1" applyFill="1" applyBorder="1"/>
    <xf numFmtId="166" fontId="17" fillId="24" borderId="29" xfId="126" applyNumberFormat="1" applyFont="1" applyFill="1" applyBorder="1"/>
    <xf numFmtId="166" fontId="5" fillId="24" borderId="34" xfId="126" applyNumberFormat="1" applyFont="1" applyFill="1" applyBorder="1"/>
    <xf numFmtId="166" fontId="15" fillId="24" borderId="23" xfId="126" applyNumberFormat="1" applyFont="1" applyFill="1" applyBorder="1"/>
    <xf numFmtId="166" fontId="22" fillId="24" borderId="17" xfId="126" applyNumberFormat="1" applyFont="1" applyFill="1" applyBorder="1"/>
    <xf numFmtId="166" fontId="17" fillId="24" borderId="23" xfId="126" applyNumberFormat="1" applyFont="1" applyFill="1" applyBorder="1"/>
    <xf numFmtId="166" fontId="15" fillId="24" borderId="57" xfId="126" applyNumberFormat="1" applyFont="1" applyFill="1" applyBorder="1"/>
    <xf numFmtId="166" fontId="14" fillId="24" borderId="34" xfId="126" applyNumberFormat="1" applyFont="1" applyFill="1" applyBorder="1"/>
    <xf numFmtId="166" fontId="17" fillId="24" borderId="18" xfId="126" applyNumberFormat="1" applyFont="1" applyFill="1" applyBorder="1"/>
    <xf numFmtId="166" fontId="17" fillId="24" borderId="57" xfId="126" applyNumberFormat="1" applyFont="1" applyFill="1" applyBorder="1"/>
    <xf numFmtId="166" fontId="15" fillId="24" borderId="46" xfId="126" applyNumberFormat="1" applyFont="1" applyFill="1" applyBorder="1"/>
    <xf numFmtId="166" fontId="15" fillId="24" borderId="59" xfId="126" applyNumberFormat="1" applyFont="1" applyFill="1" applyBorder="1"/>
    <xf numFmtId="166" fontId="15" fillId="24" borderId="30" xfId="126" applyNumberFormat="1" applyFont="1" applyFill="1" applyBorder="1"/>
    <xf numFmtId="0" fontId="17" fillId="24" borderId="16" xfId="126" applyFont="1" applyFill="1" applyBorder="1" applyAlignment="1">
      <alignment horizontal="center" vertical="justify"/>
    </xf>
    <xf numFmtId="0" fontId="15" fillId="24" borderId="27" xfId="126" applyFont="1" applyFill="1" applyBorder="1" applyAlignment="1">
      <alignment horizontal="center" vertical="justify"/>
    </xf>
    <xf numFmtId="0" fontId="17" fillId="24" borderId="56" xfId="126" applyFont="1" applyFill="1" applyBorder="1" applyAlignment="1">
      <alignment horizontal="center" vertical="justify"/>
    </xf>
    <xf numFmtId="0" fontId="15" fillId="24" borderId="17" xfId="126" applyFont="1" applyFill="1" applyBorder="1" applyAlignment="1">
      <alignment horizontal="center" vertical="justify"/>
    </xf>
    <xf numFmtId="0" fontId="17" fillId="24" borderId="19" xfId="0" applyFont="1" applyFill="1" applyBorder="1" applyAlignment="1">
      <alignment horizontal="center"/>
    </xf>
    <xf numFmtId="0" fontId="17" fillId="24" borderId="40" xfId="0" applyFont="1" applyFill="1" applyBorder="1" applyAlignment="1">
      <alignment horizontal="center" wrapText="1"/>
    </xf>
    <xf numFmtId="0" fontId="17" fillId="24" borderId="40" xfId="0" applyFont="1" applyFill="1" applyBorder="1" applyAlignment="1">
      <alignment horizontal="center"/>
    </xf>
    <xf numFmtId="0" fontId="17" fillId="24" borderId="43" xfId="0" applyFont="1" applyFill="1" applyBorder="1" applyAlignment="1"/>
    <xf numFmtId="0" fontId="17" fillId="24" borderId="42" xfId="0" applyFont="1" applyFill="1" applyBorder="1" applyAlignment="1">
      <alignment wrapText="1"/>
    </xf>
    <xf numFmtId="0" fontId="17" fillId="24" borderId="42" xfId="0" applyFont="1" applyFill="1" applyBorder="1" applyAlignment="1"/>
    <xf numFmtId="49" fontId="15" fillId="24" borderId="23" xfId="0" applyNumberFormat="1" applyFont="1" applyFill="1" applyBorder="1" applyAlignment="1"/>
    <xf numFmtId="0" fontId="17" fillId="24" borderId="60" xfId="0" applyFont="1" applyFill="1" applyBorder="1" applyAlignment="1">
      <alignment horizontal="center" wrapText="1"/>
    </xf>
    <xf numFmtId="0" fontId="17" fillId="24" borderId="60" xfId="0" applyFont="1" applyFill="1" applyBorder="1" applyAlignment="1">
      <alignment horizontal="center"/>
    </xf>
    <xf numFmtId="166" fontId="14" fillId="24" borderId="29" xfId="49" applyNumberFormat="1" applyFont="1" applyFill="1" applyBorder="1" applyAlignment="1">
      <alignment horizontal="center"/>
    </xf>
    <xf numFmtId="0" fontId="14" fillId="24" borderId="11" xfId="0" applyFont="1" applyFill="1" applyBorder="1" applyAlignment="1">
      <alignment horizontal="center"/>
    </xf>
    <xf numFmtId="0" fontId="14" fillId="24" borderId="0" xfId="0" applyFont="1" applyFill="1" applyBorder="1" applyAlignment="1">
      <alignment horizontal="center"/>
    </xf>
    <xf numFmtId="0" fontId="14" fillId="24" borderId="23" xfId="0" applyFont="1" applyFill="1" applyBorder="1" applyAlignment="1">
      <alignment horizontal="center"/>
    </xf>
    <xf numFmtId="0" fontId="5" fillId="24" borderId="0" xfId="0" applyFont="1" applyFill="1" applyBorder="1" applyAlignment="1">
      <alignment horizontal="left" wrapText="1"/>
    </xf>
    <xf numFmtId="0" fontId="16" fillId="24" borderId="0" xfId="0" applyFont="1" applyFill="1" applyBorder="1" applyAlignment="1">
      <alignment horizontal="center"/>
    </xf>
    <xf numFmtId="0" fontId="5" fillId="24" borderId="56" xfId="0" applyFont="1" applyFill="1" applyBorder="1" applyAlignment="1">
      <alignment horizontal="center" vertical="center" wrapText="1"/>
    </xf>
    <xf numFmtId="0" fontId="5" fillId="24" borderId="0" xfId="0" applyFont="1" applyFill="1" applyBorder="1" applyAlignment="1">
      <alignment horizontal="center" vertical="center" wrapText="1"/>
    </xf>
    <xf numFmtId="0" fontId="5" fillId="24" borderId="17" xfId="0" applyFont="1" applyFill="1" applyBorder="1" applyAlignment="1">
      <alignment horizontal="center" vertical="center" wrapText="1"/>
    </xf>
    <xf numFmtId="0" fontId="5" fillId="24" borderId="56" xfId="0" applyFont="1" applyFill="1" applyBorder="1" applyAlignment="1">
      <alignment horizontal="center" vertical="center"/>
    </xf>
    <xf numFmtId="0" fontId="5" fillId="24" borderId="0" xfId="0" applyFont="1" applyFill="1" applyBorder="1" applyAlignment="1">
      <alignment horizontal="center" vertical="center"/>
    </xf>
    <xf numFmtId="0" fontId="5" fillId="24" borderId="23" xfId="0" applyFont="1" applyFill="1" applyBorder="1" applyAlignment="1">
      <alignment horizontal="center" vertical="center"/>
    </xf>
    <xf numFmtId="0" fontId="5" fillId="24" borderId="31" xfId="0" applyFont="1" applyFill="1" applyBorder="1" applyAlignment="1">
      <alignment horizontal="center" vertical="center" wrapText="1"/>
    </xf>
    <xf numFmtId="0" fontId="5" fillId="24" borderId="12" xfId="0" applyFont="1" applyFill="1" applyBorder="1" applyAlignment="1">
      <alignment horizontal="center" vertical="center" wrapText="1"/>
    </xf>
    <xf numFmtId="0" fontId="5" fillId="24" borderId="32" xfId="0" applyFont="1" applyFill="1" applyBorder="1" applyAlignment="1">
      <alignment horizontal="center" vertical="center" wrapText="1"/>
    </xf>
    <xf numFmtId="0" fontId="5" fillId="24" borderId="16" xfId="0" applyFont="1" applyFill="1" applyBorder="1" applyAlignment="1">
      <alignment horizontal="center" vertical="center" wrapText="1"/>
    </xf>
    <xf numFmtId="0" fontId="5" fillId="24" borderId="25" xfId="0" applyFont="1" applyFill="1" applyBorder="1" applyAlignment="1">
      <alignment horizontal="center" vertical="center" wrapText="1"/>
    </xf>
    <xf numFmtId="0" fontId="5" fillId="24" borderId="28" xfId="0" applyFont="1" applyFill="1" applyBorder="1" applyAlignment="1">
      <alignment horizontal="center" vertical="center" wrapText="1"/>
    </xf>
    <xf numFmtId="0" fontId="5" fillId="0" borderId="18" xfId="123" quotePrefix="1" applyFont="1" applyFill="1" applyBorder="1" applyAlignment="1">
      <alignment horizontal="center" vertical="center"/>
    </xf>
    <xf numFmtId="0" fontId="5" fillId="0" borderId="13" xfId="123" quotePrefix="1" applyFont="1" applyFill="1" applyBorder="1" applyAlignment="1">
      <alignment horizontal="center" vertical="center"/>
    </xf>
    <xf numFmtId="0" fontId="5" fillId="24" borderId="18" xfId="0" applyFont="1" applyFill="1" applyBorder="1" applyAlignment="1">
      <alignment horizontal="center" vertical="center"/>
    </xf>
    <xf numFmtId="0" fontId="5" fillId="24" borderId="29" xfId="0" applyFont="1" applyFill="1" applyBorder="1" applyAlignment="1">
      <alignment horizontal="center" vertical="center"/>
    </xf>
    <xf numFmtId="0" fontId="5" fillId="24" borderId="15" xfId="0" applyFont="1" applyFill="1" applyBorder="1" applyAlignment="1">
      <alignment horizontal="center" vertical="center" wrapText="1"/>
    </xf>
    <xf numFmtId="0" fontId="5" fillId="24" borderId="13" xfId="0" applyFont="1" applyFill="1" applyBorder="1" applyAlignment="1">
      <alignment horizontal="center" vertical="center" wrapText="1"/>
    </xf>
    <xf numFmtId="0" fontId="5" fillId="24" borderId="44" xfId="0" applyFont="1" applyFill="1" applyBorder="1" applyAlignment="1">
      <alignment horizontal="center" vertical="center" wrapText="1"/>
    </xf>
    <xf numFmtId="0" fontId="5" fillId="24" borderId="36" xfId="0" applyFont="1" applyFill="1" applyBorder="1" applyAlignment="1">
      <alignment horizontal="center" vertical="center" wrapText="1"/>
    </xf>
    <xf numFmtId="0" fontId="17" fillId="24" borderId="15" xfId="0" applyFont="1" applyFill="1" applyBorder="1" applyAlignment="1">
      <alignment horizontal="center" vertical="justify"/>
    </xf>
    <xf numFmtId="0" fontId="2" fillId="24" borderId="15" xfId="0" applyFont="1" applyFill="1" applyBorder="1"/>
    <xf numFmtId="0" fontId="17" fillId="24" borderId="47" xfId="0" applyFont="1" applyFill="1" applyBorder="1" applyAlignment="1">
      <alignment horizontal="center" vertical="justify"/>
    </xf>
    <xf numFmtId="0" fontId="2" fillId="24" borderId="44" xfId="0" applyFont="1" applyFill="1" applyBorder="1"/>
    <xf numFmtId="0" fontId="18" fillId="24" borderId="11" xfId="0" applyFont="1" applyFill="1" applyBorder="1" applyAlignment="1">
      <alignment horizontal="center" vertical="center" wrapText="1"/>
    </xf>
    <xf numFmtId="0" fontId="23" fillId="24" borderId="17" xfId="0" applyFont="1" applyFill="1" applyBorder="1" applyAlignment="1">
      <alignment horizontal="center" vertical="center" wrapText="1"/>
    </xf>
    <xf numFmtId="0" fontId="23" fillId="24" borderId="11" xfId="0" applyFont="1" applyFill="1" applyBorder="1" applyAlignment="1">
      <alignment horizontal="center" vertical="center" wrapText="1"/>
    </xf>
    <xf numFmtId="0" fontId="23" fillId="24" borderId="15" xfId="0" applyFont="1" applyFill="1" applyBorder="1"/>
    <xf numFmtId="0" fontId="23" fillId="24" borderId="44" xfId="0" applyFont="1" applyFill="1" applyBorder="1"/>
    <xf numFmtId="0" fontId="5" fillId="24" borderId="13" xfId="0" applyFont="1" applyFill="1" applyBorder="1" applyAlignment="1">
      <alignment horizontal="center" wrapText="1"/>
    </xf>
    <xf numFmtId="49" fontId="15" fillId="24" borderId="11" xfId="0" applyNumberFormat="1" applyFont="1" applyFill="1" applyBorder="1" applyAlignment="1">
      <alignment horizontal="center"/>
    </xf>
    <xf numFmtId="49" fontId="15" fillId="24" borderId="0" xfId="0" applyNumberFormat="1" applyFont="1" applyFill="1" applyBorder="1" applyAlignment="1">
      <alignment horizontal="center"/>
    </xf>
    <xf numFmtId="49" fontId="15" fillId="24" borderId="23" xfId="0" applyNumberFormat="1" applyFont="1" applyFill="1" applyBorder="1" applyAlignment="1">
      <alignment horizontal="center"/>
    </xf>
    <xf numFmtId="0" fontId="17" fillId="24" borderId="23" xfId="0" applyFont="1" applyFill="1" applyBorder="1" applyAlignment="1">
      <alignment horizontal="center" wrapText="1"/>
    </xf>
    <xf numFmtId="0" fontId="17" fillId="24" borderId="43" xfId="0" applyFont="1" applyFill="1" applyBorder="1" applyAlignment="1">
      <alignment horizontal="center" wrapText="1"/>
    </xf>
    <xf numFmtId="0" fontId="5" fillId="0" borderId="38" xfId="123" quotePrefix="1" applyFont="1" applyFill="1" applyBorder="1" applyAlignment="1">
      <alignment horizontal="center" vertical="center"/>
    </xf>
    <xf numFmtId="0" fontId="5" fillId="0" borderId="39" xfId="123" quotePrefix="1" applyFont="1" applyFill="1" applyBorder="1" applyAlignment="1">
      <alignment horizontal="center" vertical="center"/>
    </xf>
    <xf numFmtId="0" fontId="17" fillId="24" borderId="38" xfId="0" applyFont="1" applyFill="1" applyBorder="1" applyAlignment="1">
      <alignment horizontal="center" wrapText="1"/>
    </xf>
    <xf numFmtId="0" fontId="17" fillId="24" borderId="39" xfId="0" applyFont="1" applyFill="1" applyBorder="1" applyAlignment="1">
      <alignment horizontal="center" wrapText="1"/>
    </xf>
    <xf numFmtId="0" fontId="12" fillId="24" borderId="11" xfId="93" applyFont="1" applyFill="1" applyBorder="1" applyAlignment="1">
      <alignment horizontal="left" vertical="center" wrapText="1" indent="2"/>
    </xf>
    <xf numFmtId="0" fontId="12" fillId="24" borderId="0" xfId="93" applyFont="1" applyFill="1" applyBorder="1" applyAlignment="1">
      <alignment horizontal="left" vertical="center" wrapText="1" indent="2"/>
    </xf>
    <xf numFmtId="0" fontId="5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/>
    <xf numFmtId="0" fontId="11" fillId="0" borderId="0" xfId="0" applyFont="1" applyFill="1" applyBorder="1" applyAlignment="1"/>
    <xf numFmtId="0" fontId="9" fillId="0" borderId="0" xfId="0" applyFont="1" applyFill="1" applyBorder="1" applyAlignment="1">
      <alignment horizontal="center" vertical="center"/>
    </xf>
    <xf numFmtId="0" fontId="9" fillId="0" borderId="48" xfId="0" applyFont="1" applyFill="1" applyBorder="1" applyAlignment="1">
      <alignment horizontal="center" vertical="center" wrapText="1"/>
    </xf>
    <xf numFmtId="0" fontId="9" fillId="0" borderId="41" xfId="0" applyFont="1" applyFill="1" applyBorder="1" applyAlignment="1">
      <alignment horizontal="center" vertical="center" wrapText="1"/>
    </xf>
    <xf numFmtId="0" fontId="9" fillId="0" borderId="49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/>
    <xf numFmtId="0" fontId="73" fillId="0" borderId="0" xfId="0" applyFont="1" applyFill="1" applyBorder="1" applyAlignment="1"/>
    <xf numFmtId="0" fontId="7" fillId="24" borderId="22" xfId="0" applyFont="1" applyFill="1" applyBorder="1" applyAlignment="1">
      <alignment horizontal="center" vertical="center" wrapText="1"/>
    </xf>
    <xf numFmtId="0" fontId="1" fillId="24" borderId="23" xfId="0" applyFont="1" applyFill="1" applyBorder="1" applyAlignment="1">
      <alignment horizontal="center" vertical="center" wrapText="1"/>
    </xf>
    <xf numFmtId="0" fontId="5" fillId="24" borderId="14" xfId="0" applyFont="1" applyFill="1" applyBorder="1" applyAlignment="1">
      <alignment horizontal="center" vertical="center" wrapText="1"/>
    </xf>
    <xf numFmtId="0" fontId="5" fillId="24" borderId="22" xfId="0" applyFont="1" applyFill="1" applyBorder="1" applyAlignment="1">
      <alignment horizontal="center" vertical="center" wrapText="1"/>
    </xf>
    <xf numFmtId="0" fontId="5" fillId="24" borderId="19" xfId="0" applyFont="1" applyFill="1" applyBorder="1" applyAlignment="1">
      <alignment horizontal="center" vertical="center" wrapText="1"/>
    </xf>
    <xf numFmtId="0" fontId="5" fillId="24" borderId="43" xfId="0" applyFont="1" applyFill="1" applyBorder="1" applyAlignment="1">
      <alignment horizontal="center" vertical="center" wrapText="1"/>
    </xf>
    <xf numFmtId="0" fontId="5" fillId="24" borderId="37" xfId="0" applyFont="1" applyFill="1" applyBorder="1" applyAlignment="1">
      <alignment horizontal="center" vertical="center" wrapText="1"/>
    </xf>
    <xf numFmtId="0" fontId="5" fillId="24" borderId="39" xfId="0" applyFont="1" applyFill="1" applyBorder="1" applyAlignment="1">
      <alignment horizontal="center" vertical="center" wrapText="1"/>
    </xf>
  </cellXfs>
  <cellStyles count="127">
    <cellStyle name="20 % - Accent1" xfId="1"/>
    <cellStyle name="20 % - Accent2" xfId="2"/>
    <cellStyle name="20 % - Accent3" xfId="3"/>
    <cellStyle name="20 % - Accent4" xfId="4"/>
    <cellStyle name="20 % - Accent5" xfId="5"/>
    <cellStyle name="20 % - Accent6" xfId="6"/>
    <cellStyle name="20% - Accent1" xfId="7" builtinId="30" customBuiltin="1"/>
    <cellStyle name="20% - Accent2" xfId="8" builtinId="34" customBuiltin="1"/>
    <cellStyle name="20% - Accent3" xfId="9" builtinId="38" customBuiltin="1"/>
    <cellStyle name="20% - Accent4" xfId="10" builtinId="42" customBuiltin="1"/>
    <cellStyle name="20% - Accent5" xfId="11" builtinId="46" customBuiltin="1"/>
    <cellStyle name="20% - Accent6" xfId="12" builtinId="50" customBuiltin="1"/>
    <cellStyle name="40 % - Accent1" xfId="13"/>
    <cellStyle name="40 % - Accent2" xfId="14"/>
    <cellStyle name="40 % - Accent3" xfId="15"/>
    <cellStyle name="40 % - Accent4" xfId="16"/>
    <cellStyle name="40 % - Accent5" xfId="17"/>
    <cellStyle name="40 % - Accent6" xfId="18"/>
    <cellStyle name="40% - Accent1" xfId="19" builtinId="31" customBuiltin="1"/>
    <cellStyle name="40% - Accent2" xfId="20" builtinId="35" customBuiltin="1"/>
    <cellStyle name="40% - Accent3" xfId="21" builtinId="39" customBuiltin="1"/>
    <cellStyle name="40% - Accent4" xfId="22" builtinId="43" customBuiltin="1"/>
    <cellStyle name="40% - Accent5" xfId="23" builtinId="47" customBuiltin="1"/>
    <cellStyle name="40% - Accent6" xfId="24" builtinId="51" customBuiltin="1"/>
    <cellStyle name="60 % - Accent1" xfId="25"/>
    <cellStyle name="60 % - Accent2" xfId="26"/>
    <cellStyle name="60 % - Accent3" xfId="27"/>
    <cellStyle name="60 % - Accent4" xfId="28"/>
    <cellStyle name="60 % - Accent5" xfId="29"/>
    <cellStyle name="60 % - Accent6" xfId="30"/>
    <cellStyle name="60% - Accent1" xfId="31" builtinId="32" customBuiltin="1"/>
    <cellStyle name="60% - Accent2" xfId="32" builtinId="36" customBuiltin="1"/>
    <cellStyle name="60% - Accent3" xfId="33" builtinId="40" customBuiltin="1"/>
    <cellStyle name="60% - Accent4" xfId="34" builtinId="44" customBuiltin="1"/>
    <cellStyle name="60% - Accent5" xfId="35" builtinId="48" customBuiltin="1"/>
    <cellStyle name="60% - Accent6" xfId="36" builtinId="52" customBuiltin="1"/>
    <cellStyle name="Accent1" xfId="37" builtinId="29" customBuiltin="1"/>
    <cellStyle name="Accent2" xfId="38" builtinId="33" customBuiltin="1"/>
    <cellStyle name="Accent3" xfId="39" builtinId="37" customBuiltin="1"/>
    <cellStyle name="Accent4" xfId="40" builtinId="41" customBuiltin="1"/>
    <cellStyle name="Accent5" xfId="41" builtinId="45" customBuiltin="1"/>
    <cellStyle name="Accent6" xfId="42" builtinId="49" customBuiltin="1"/>
    <cellStyle name="Avertissement" xfId="43"/>
    <cellStyle name="Bad" xfId="44" builtinId="27" customBuiltin="1"/>
    <cellStyle name="Calcul" xfId="45"/>
    <cellStyle name="Calculation" xfId="46" builtinId="22" customBuiltin="1"/>
    <cellStyle name="Cellule liée" xfId="47"/>
    <cellStyle name="Check Cell" xfId="48" builtinId="23" customBuiltin="1"/>
    <cellStyle name="Comma" xfId="49" builtinId="3"/>
    <cellStyle name="Comma [0] 2" xfId="50"/>
    <cellStyle name="Comma 2" xfId="51"/>
    <cellStyle name="Comma 3" xfId="52"/>
    <cellStyle name="Comma 4" xfId="53"/>
    <cellStyle name="Comma 5" xfId="54"/>
    <cellStyle name="Comma 5 2" xfId="55"/>
    <cellStyle name="Comma 6" xfId="56"/>
    <cellStyle name="Comma 6 2" xfId="57"/>
    <cellStyle name="Comma 7" xfId="58"/>
    <cellStyle name="Commentaire" xfId="59"/>
    <cellStyle name="Entrée" xfId="60"/>
    <cellStyle name="Euro" xfId="61"/>
    <cellStyle name="Explanatory Text" xfId="62" builtinId="53" customBuiltin="1"/>
    <cellStyle name="Good" xfId="63" builtinId="26" customBuiltin="1"/>
    <cellStyle name="Heading 1" xfId="64" builtinId="16" customBuiltin="1"/>
    <cellStyle name="Heading 2" xfId="65" builtinId="17" customBuiltin="1"/>
    <cellStyle name="Heading 3" xfId="66" builtinId="18" customBuiltin="1"/>
    <cellStyle name="Heading 4" xfId="67" builtinId="19" customBuiltin="1"/>
    <cellStyle name="Input" xfId="68" builtinId="20" customBuiltin="1"/>
    <cellStyle name="Inputdate" xfId="69"/>
    <cellStyle name="Inputnumbacc" xfId="70"/>
    <cellStyle name="Inputnumbaccid" xfId="71"/>
    <cellStyle name="Insatisfaisant" xfId="72"/>
    <cellStyle name="Linked Cell" xfId="73" builtinId="24" customBuiltin="1"/>
    <cellStyle name="Neutral" xfId="74" builtinId="28" customBuiltin="1"/>
    <cellStyle name="Neutre" xfId="75"/>
    <cellStyle name="Normal" xfId="0" builtinId="0"/>
    <cellStyle name="Normal 10" xfId="76"/>
    <cellStyle name="Normal 11" xfId="77"/>
    <cellStyle name="Normal 12" xfId="78"/>
    <cellStyle name="Normal 13" xfId="79"/>
    <cellStyle name="Normal 14" xfId="80"/>
    <cellStyle name="Normal 15" xfId="81"/>
    <cellStyle name="Normal 16" xfId="82"/>
    <cellStyle name="Normal 17" xfId="83"/>
    <cellStyle name="Normal 18" xfId="84"/>
    <cellStyle name="Normal 19" xfId="85"/>
    <cellStyle name="Normal 2" xfId="86"/>
    <cellStyle name="Normal 2 2" xfId="87"/>
    <cellStyle name="Normal 2 3" xfId="125"/>
    <cellStyle name="Normal 20" xfId="88"/>
    <cellStyle name="Normal 21" xfId="89"/>
    <cellStyle name="Normal 22" xfId="90"/>
    <cellStyle name="Normal 23" xfId="91"/>
    <cellStyle name="Normal 23 2" xfId="92"/>
    <cellStyle name="Normal 3" xfId="93"/>
    <cellStyle name="Normal 3 2" xfId="124"/>
    <cellStyle name="Normal 4" xfId="94"/>
    <cellStyle name="Normal 5" xfId="95"/>
    <cellStyle name="Normal 6" xfId="96"/>
    <cellStyle name="Normal 7" xfId="97"/>
    <cellStyle name="Normal 8" xfId="98"/>
    <cellStyle name="Normal 9" xfId="99"/>
    <cellStyle name="Normal_19_sayili_teblig_ taslagi_mali_tablo" xfId="126"/>
    <cellStyle name="Normal_Ek-2_islenmis 2" xfId="123"/>
    <cellStyle name="Note" xfId="100" builtinId="10" customBuiltin="1"/>
    <cellStyle name="Output" xfId="101" builtinId="21" customBuiltin="1"/>
    <cellStyle name="Percent" xfId="102" builtinId="5"/>
    <cellStyle name="Percent 2" xfId="103"/>
    <cellStyle name="Percent 2 2" xfId="104"/>
    <cellStyle name="Percent 3" xfId="105"/>
    <cellStyle name="Percent 3 2" xfId="106"/>
    <cellStyle name="Percent 4" xfId="107"/>
    <cellStyle name="s" xfId="108"/>
    <cellStyle name="Satisfaisant" xfId="109"/>
    <cellStyle name="Sortie" xfId="110"/>
    <cellStyle name="Texte explicatif" xfId="111"/>
    <cellStyle name="Title" xfId="112" builtinId="15" customBuiltin="1"/>
    <cellStyle name="Titre" xfId="113"/>
    <cellStyle name="Titre 1" xfId="114"/>
    <cellStyle name="Titre 2" xfId="115"/>
    <cellStyle name="Titre 3" xfId="116"/>
    <cellStyle name="Titre 4" xfId="117"/>
    <cellStyle name="Total" xfId="118" builtinId="25" customBuiltin="1"/>
    <cellStyle name="Vérification" xfId="119"/>
    <cellStyle name="Virgül [0]_2.NESIL AYLIK" xfId="120"/>
    <cellStyle name="Virgül_2.NESIL AYLIK" xfId="121"/>
    <cellStyle name="Warning Text" xfId="122" builtinId="11" customBuiltin="1"/>
  </cellStyles>
  <dxfs count="8">
    <dxf>
      <font>
        <b val="0"/>
        <i val="0"/>
        <condense val="0"/>
        <extend val="0"/>
        <color indexed="8"/>
      </font>
    </dxf>
    <dxf>
      <font>
        <b val="0"/>
        <i val="0"/>
        <condense val="0"/>
        <extend val="0"/>
        <color indexed="8"/>
      </font>
    </dxf>
    <dxf>
      <font>
        <b val="0"/>
        <i val="0"/>
        <condense val="0"/>
        <extend val="0"/>
        <color indexed="8"/>
      </font>
    </dxf>
    <dxf>
      <font>
        <b val="0"/>
        <i val="0"/>
        <condense val="0"/>
        <extend val="0"/>
        <color indexed="8"/>
      </font>
    </dxf>
    <dxf>
      <font>
        <b/>
        <i val="0"/>
        <condense val="0"/>
        <extend val="0"/>
        <color indexed="8"/>
      </font>
    </dxf>
    <dxf>
      <font>
        <b val="0"/>
        <i val="0"/>
        <condense val="0"/>
        <extend val="0"/>
        <color indexed="8"/>
      </font>
    </dxf>
    <dxf>
      <font>
        <b val="0"/>
        <i val="0"/>
        <condense val="0"/>
        <extend val="0"/>
        <color indexed="8"/>
      </font>
    </dxf>
    <dxf>
      <font>
        <b/>
        <i val="0"/>
        <condense val="0"/>
        <extend val="0"/>
        <color indexed="8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4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3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1.xml"/><Relationship Id="rId19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5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DEPRTMAN\MHASEBE1\G&#220;NL&#220;KB&#304;LAN&#199;O\G&#220;NL&#220;K%20RAPOR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deprtman\Documents%20and%20Settings\muhasebe8\Desktop\G&#220;NL&#220;K%20VAZ&#304;YET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as1\GM1\mkraporlama1\RAPORLAR\Y&#214;NET&#304;M%20RAPORLARI\G&#220;NL&#220;K%20RAPOR-VAZ&#304;YET-HAVUZ-MUY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microsoft.com/office/2006/relationships/xlExternalLinkPath/xlPathMissing" Target="RecoveredExternalLink1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as1\GM1\MUHASEBE\1)%20RAPORLAR\03%20-%20G&#252;nl&#252;k%20Bilan&#231;o\Sendikasyon%20Kredisi%20Reeskontu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izan2"/>
      <sheetName val="mizan1"/>
      <sheetName val="RAPOR1"/>
      <sheetName val="mizan"/>
      <sheetName val="RAPOR"/>
      <sheetName val="YK-2"/>
      <sheetName val="Data"/>
      <sheetName val="master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hs"/>
      <sheetName val="Havuz"/>
      <sheetName val="mizan1"/>
      <sheetName val="mizan"/>
      <sheetName val="VAZİYET "/>
      <sheetName val="ATIL"/>
      <sheetName val="havuz1"/>
      <sheetName val="vaziyetin hazırlanması"/>
      <sheetName val="Günlük Vaziyet"/>
      <sheetName val="Start here"/>
    </sheetNames>
    <sheetDataSet>
      <sheetData sheetId="0" refreshError="1">
        <row r="1">
          <cell r="C1" t="str">
            <v>KURUM</v>
          </cell>
          <cell r="D1" t="str">
            <v>U A.S.</v>
          </cell>
          <cell r="E1" t="str">
            <v>19/09/2003 ITIBARI</v>
          </cell>
          <cell r="F1" t="str">
            <v>ILE SUBESIZ MIZAN</v>
          </cell>
          <cell r="H1" t="str">
            <v>SAYFA:1</v>
          </cell>
        </row>
        <row r="2">
          <cell r="H2" t="str">
            <v>SAAT :20:35</v>
          </cell>
        </row>
        <row r="4">
          <cell r="C4" t="str">
            <v>HESAP NOEK NO</v>
          </cell>
          <cell r="D4" t="str">
            <v>HESAP KISA ISMI</v>
          </cell>
          <cell r="E4" t="str">
            <v>TOPLAM BORC</v>
          </cell>
          <cell r="F4" t="str">
            <v>TOPLAM ALACAK</v>
          </cell>
          <cell r="G4" t="str">
            <v>BORC BAKIYE</v>
          </cell>
          <cell r="H4" t="str">
            <v>ALACAK BAKIYE</v>
          </cell>
        </row>
        <row r="5">
          <cell r="C5" t="str">
            <v>-------------</v>
          </cell>
          <cell r="D5" t="str">
            <v>--------------------</v>
          </cell>
          <cell r="E5" t="str">
            <v>----------------------</v>
          </cell>
          <cell r="F5" t="str">
            <v>----------------------</v>
          </cell>
          <cell r="G5" t="str">
            <v>----------------------</v>
          </cell>
          <cell r="H5" t="str">
            <v>----------------------</v>
          </cell>
        </row>
        <row r="6">
          <cell r="C6" t="str">
            <v>010901</v>
          </cell>
          <cell r="D6" t="str">
            <v>KASA -TL</v>
          </cell>
          <cell r="E6">
            <v>2101621111943840</v>
          </cell>
          <cell r="F6">
            <v>2098232164040740</v>
          </cell>
          <cell r="G6">
            <v>3388947903106.5801</v>
          </cell>
          <cell r="H6">
            <v>0</v>
          </cell>
        </row>
        <row r="7">
          <cell r="C7" t="str">
            <v>01000901</v>
          </cell>
          <cell r="D7" t="str">
            <v>ANA KASA -TP</v>
          </cell>
          <cell r="E7">
            <v>1120976367602740</v>
          </cell>
          <cell r="F7">
            <v>1117799661878450</v>
          </cell>
          <cell r="G7">
            <v>3176705724289.73</v>
          </cell>
          <cell r="H7">
            <v>0</v>
          </cell>
        </row>
        <row r="8">
          <cell r="C8" t="str">
            <v>01001901</v>
          </cell>
          <cell r="D8" t="str">
            <v>1 NO.LU GISE</v>
          </cell>
          <cell r="E8">
            <v>272707263301403</v>
          </cell>
          <cell r="F8">
            <v>272697401122589</v>
          </cell>
          <cell r="G8">
            <v>9862178813.7000008</v>
          </cell>
          <cell r="H8">
            <v>0</v>
          </cell>
        </row>
        <row r="9">
          <cell r="C9" t="str">
            <v>01002901</v>
          </cell>
          <cell r="D9" t="str">
            <v>2 NO.LU GISE</v>
          </cell>
          <cell r="E9">
            <v>226183358392675</v>
          </cell>
          <cell r="F9">
            <v>226183358392673</v>
          </cell>
          <cell r="G9">
            <v>1.65</v>
          </cell>
          <cell r="H9">
            <v>0</v>
          </cell>
        </row>
        <row r="10">
          <cell r="C10" t="str">
            <v>01003901</v>
          </cell>
          <cell r="D10" t="str">
            <v>3 NO.LU GISE</v>
          </cell>
          <cell r="E10">
            <v>273537903284355</v>
          </cell>
          <cell r="F10">
            <v>273537903284354</v>
          </cell>
          <cell r="G10">
            <v>1.5</v>
          </cell>
          <cell r="H10">
            <v>0</v>
          </cell>
        </row>
        <row r="11">
          <cell r="C11" t="str">
            <v>01004901</v>
          </cell>
          <cell r="D11" t="str">
            <v>4 NO.LU GISE</v>
          </cell>
          <cell r="E11">
            <v>115222783341839</v>
          </cell>
          <cell r="F11">
            <v>115222783341839</v>
          </cell>
          <cell r="G11">
            <v>0</v>
          </cell>
          <cell r="H11">
            <v>0</v>
          </cell>
        </row>
        <row r="12">
          <cell r="C12" t="str">
            <v>01005901</v>
          </cell>
          <cell r="D12" t="str">
            <v>5 NO.LU GİSE</v>
          </cell>
          <cell r="E12">
            <v>59039418213092.703</v>
          </cell>
          <cell r="F12">
            <v>59039418213092.703</v>
          </cell>
          <cell r="G12">
            <v>0</v>
          </cell>
          <cell r="H12">
            <v>0</v>
          </cell>
        </row>
        <row r="13">
          <cell r="C13" t="str">
            <v>01006901</v>
          </cell>
          <cell r="D13" t="str">
            <v>6 NOLU GİŞE</v>
          </cell>
          <cell r="E13">
            <v>5296324293338</v>
          </cell>
          <cell r="F13">
            <v>5296324293338</v>
          </cell>
          <cell r="G13">
            <v>0</v>
          </cell>
          <cell r="H13">
            <v>0</v>
          </cell>
        </row>
        <row r="14">
          <cell r="C14" t="str">
            <v>01007901</v>
          </cell>
          <cell r="D14" t="str">
            <v>7 NOLU GİŞE</v>
          </cell>
          <cell r="E14">
            <v>725139514399</v>
          </cell>
          <cell r="F14">
            <v>725139514399</v>
          </cell>
          <cell r="G14">
            <v>0</v>
          </cell>
          <cell r="H14">
            <v>0</v>
          </cell>
        </row>
        <row r="15">
          <cell r="C15" t="str">
            <v>01030901</v>
          </cell>
          <cell r="D15" t="str">
            <v>ATM KASASI TL</v>
          </cell>
          <cell r="E15">
            <v>27932554000000</v>
          </cell>
          <cell r="F15">
            <v>27730174000000</v>
          </cell>
          <cell r="G15">
            <v>202380000000</v>
          </cell>
          <cell r="H15">
            <v>0</v>
          </cell>
        </row>
        <row r="16">
          <cell r="C16" t="str">
            <v>010300901</v>
          </cell>
          <cell r="D16" t="str">
            <v>1 NOLU ATM KASA</v>
          </cell>
          <cell r="E16">
            <v>25388334000000</v>
          </cell>
          <cell r="F16">
            <v>25205069000000</v>
          </cell>
          <cell r="G16">
            <v>183265000000</v>
          </cell>
          <cell r="H16">
            <v>0</v>
          </cell>
        </row>
        <row r="17">
          <cell r="C17" t="str">
            <v>010301901</v>
          </cell>
          <cell r="D17" t="str">
            <v>2 NOLU ATM KASA</v>
          </cell>
          <cell r="E17">
            <v>2544220000000</v>
          </cell>
          <cell r="F17">
            <v>2525105000000</v>
          </cell>
          <cell r="G17">
            <v>19115000000</v>
          </cell>
          <cell r="H17">
            <v>0</v>
          </cell>
        </row>
        <row r="18">
          <cell r="C18" t="str">
            <v/>
          </cell>
          <cell r="E18" t="str">
            <v>----------------------</v>
          </cell>
          <cell r="F18" t="str">
            <v>----------------------</v>
          </cell>
          <cell r="G18" t="str">
            <v>----------------------</v>
          </cell>
          <cell r="H18" t="str">
            <v>----------------------</v>
          </cell>
        </row>
        <row r="19">
          <cell r="C19" t="str">
            <v>010HESAP</v>
          </cell>
          <cell r="D19" t="str">
            <v>LAMI...:</v>
          </cell>
          <cell r="E19">
            <v>2101621111943840</v>
          </cell>
          <cell r="F19">
            <v>2098232164040740</v>
          </cell>
          <cell r="G19">
            <v>3388947903106.5801</v>
          </cell>
          <cell r="H19">
            <v>0</v>
          </cell>
        </row>
        <row r="20">
          <cell r="C20" t="str">
            <v/>
          </cell>
        </row>
        <row r="21">
          <cell r="C21" t="str">
            <v>011901</v>
          </cell>
          <cell r="D21" t="str">
            <v>EFEKTİF DEPOSU</v>
          </cell>
          <cell r="E21">
            <v>86925192037043</v>
          </cell>
          <cell r="F21">
            <v>79902048797771</v>
          </cell>
          <cell r="G21">
            <v>7023143239272</v>
          </cell>
          <cell r="H21">
            <v>0</v>
          </cell>
        </row>
        <row r="22">
          <cell r="C22" t="str">
            <v>011902</v>
          </cell>
          <cell r="D22" t="str">
            <v>EFEKTİF DEPOSU</v>
          </cell>
          <cell r="E22">
            <v>1766824718.3499999</v>
          </cell>
          <cell r="F22">
            <v>1763876030.3499999</v>
          </cell>
          <cell r="G22">
            <v>2948688</v>
          </cell>
          <cell r="H22">
            <v>0</v>
          </cell>
        </row>
        <row r="23">
          <cell r="C23" t="str">
            <v>011903</v>
          </cell>
          <cell r="D23" t="str">
            <v>EFEKTİF DEPOSU</v>
          </cell>
          <cell r="E23">
            <v>33320</v>
          </cell>
          <cell r="F23">
            <v>33320</v>
          </cell>
          <cell r="G23">
            <v>0</v>
          </cell>
          <cell r="H23">
            <v>0</v>
          </cell>
        </row>
        <row r="24">
          <cell r="C24" t="str">
            <v>011907</v>
          </cell>
          <cell r="D24" t="str">
            <v>EFEKTİF DEPOSU</v>
          </cell>
          <cell r="E24">
            <v>360500</v>
          </cell>
          <cell r="F24">
            <v>360500</v>
          </cell>
          <cell r="G24">
            <v>0</v>
          </cell>
          <cell r="H24">
            <v>0</v>
          </cell>
        </row>
        <row r="25">
          <cell r="C25" t="str">
            <v>011910</v>
          </cell>
          <cell r="D25" t="str">
            <v>EFEKTİF DEPOSU</v>
          </cell>
          <cell r="E25">
            <v>73965</v>
          </cell>
          <cell r="F25">
            <v>73965</v>
          </cell>
          <cell r="G25">
            <v>0</v>
          </cell>
          <cell r="H25">
            <v>0</v>
          </cell>
        </row>
        <row r="26">
          <cell r="C26" t="str">
            <v>011911</v>
          </cell>
          <cell r="D26" t="str">
            <v>EFEKTİF DEPOSU</v>
          </cell>
          <cell r="E26">
            <v>744970</v>
          </cell>
          <cell r="F26">
            <v>743870</v>
          </cell>
          <cell r="G26">
            <v>1100</v>
          </cell>
          <cell r="H26">
            <v>0</v>
          </cell>
        </row>
        <row r="27">
          <cell r="C27" t="str">
            <v>011913</v>
          </cell>
          <cell r="D27" t="str">
            <v>EFEKTİF DEPOSU</v>
          </cell>
          <cell r="E27">
            <v>390000</v>
          </cell>
          <cell r="F27">
            <v>390000</v>
          </cell>
          <cell r="G27">
            <v>0</v>
          </cell>
          <cell r="H27">
            <v>0</v>
          </cell>
        </row>
        <row r="28">
          <cell r="C28" t="str">
            <v>011916</v>
          </cell>
          <cell r="D28" t="str">
            <v>EFEKTİF DEPOSU</v>
          </cell>
          <cell r="E28">
            <v>32600</v>
          </cell>
          <cell r="F28">
            <v>32600</v>
          </cell>
          <cell r="G28">
            <v>0</v>
          </cell>
          <cell r="H28">
            <v>0</v>
          </cell>
        </row>
        <row r="29">
          <cell r="C29" t="str">
            <v>011917</v>
          </cell>
          <cell r="D29" t="str">
            <v>EFEKTİF DEPOSU</v>
          </cell>
          <cell r="E29">
            <v>1198046.3999999999</v>
          </cell>
          <cell r="F29">
            <v>1179356.3999999999</v>
          </cell>
          <cell r="G29">
            <v>18690</v>
          </cell>
          <cell r="H29">
            <v>0</v>
          </cell>
        </row>
        <row r="30">
          <cell r="C30" t="str">
            <v>011918</v>
          </cell>
          <cell r="D30" t="str">
            <v>EFEKTİF DEPOSU</v>
          </cell>
          <cell r="E30">
            <v>680466</v>
          </cell>
          <cell r="F30">
            <v>665548</v>
          </cell>
          <cell r="G30">
            <v>14918</v>
          </cell>
          <cell r="H30">
            <v>0</v>
          </cell>
        </row>
        <row r="31">
          <cell r="C31" t="str">
            <v>011921</v>
          </cell>
          <cell r="D31" t="str">
            <v>EFEKTİF DEPOSU</v>
          </cell>
          <cell r="E31">
            <v>342075980.69999999</v>
          </cell>
          <cell r="F31">
            <v>340168605.69999999</v>
          </cell>
          <cell r="G31">
            <v>1907375</v>
          </cell>
          <cell r="H31">
            <v>0</v>
          </cell>
        </row>
        <row r="32">
          <cell r="C32" t="str">
            <v>01100901</v>
          </cell>
          <cell r="D32" t="str">
            <v>ANA KASA -YP</v>
          </cell>
          <cell r="E32">
            <v>86693858293038</v>
          </cell>
          <cell r="F32">
            <v>79672073026957</v>
          </cell>
          <cell r="G32">
            <v>7021785266081</v>
          </cell>
          <cell r="H32">
            <v>0</v>
          </cell>
        </row>
        <row r="33">
          <cell r="C33" t="str">
            <v>01100902</v>
          </cell>
          <cell r="D33" t="str">
            <v>ANA KASA -YP</v>
          </cell>
          <cell r="E33">
            <v>858451648.94000006</v>
          </cell>
          <cell r="F33">
            <v>855503310.94000006</v>
          </cell>
          <cell r="G33">
            <v>2948338</v>
          </cell>
          <cell r="H33">
            <v>0</v>
          </cell>
        </row>
        <row r="34">
          <cell r="C34" t="str">
            <v>01100903</v>
          </cell>
          <cell r="D34" t="str">
            <v>ANA KASA -YP</v>
          </cell>
          <cell r="E34">
            <v>24820</v>
          </cell>
          <cell r="F34">
            <v>24820</v>
          </cell>
          <cell r="G34">
            <v>0</v>
          </cell>
          <cell r="H34">
            <v>0</v>
          </cell>
        </row>
        <row r="35">
          <cell r="C35" t="str">
            <v>01100907</v>
          </cell>
          <cell r="D35" t="str">
            <v>ANA KASA -YP</v>
          </cell>
          <cell r="E35">
            <v>297800</v>
          </cell>
          <cell r="F35">
            <v>297800</v>
          </cell>
          <cell r="G35">
            <v>0</v>
          </cell>
          <cell r="H35">
            <v>0</v>
          </cell>
        </row>
        <row r="36">
          <cell r="C36" t="str">
            <v>01100910</v>
          </cell>
          <cell r="D36" t="str">
            <v>ANA KASA -YP</v>
          </cell>
          <cell r="E36">
            <v>46200</v>
          </cell>
          <cell r="F36">
            <v>46200</v>
          </cell>
          <cell r="G36">
            <v>0</v>
          </cell>
          <cell r="H36">
            <v>0</v>
          </cell>
        </row>
        <row r="37">
          <cell r="C37" t="str">
            <v>01100911</v>
          </cell>
          <cell r="D37" t="str">
            <v>ANA KASA -YP</v>
          </cell>
          <cell r="E37">
            <v>548010</v>
          </cell>
          <cell r="F37">
            <v>546910</v>
          </cell>
          <cell r="G37">
            <v>1100</v>
          </cell>
          <cell r="H37">
            <v>0</v>
          </cell>
        </row>
        <row r="38">
          <cell r="C38" t="str">
            <v>01100913</v>
          </cell>
          <cell r="D38" t="str">
            <v>ANA KASA -YP</v>
          </cell>
          <cell r="E38">
            <v>255000</v>
          </cell>
          <cell r="F38">
            <v>255000</v>
          </cell>
          <cell r="G38">
            <v>0</v>
          </cell>
          <cell r="H38">
            <v>0</v>
          </cell>
        </row>
        <row r="39">
          <cell r="C39" t="str">
            <v>01100916</v>
          </cell>
          <cell r="D39" t="str">
            <v>ANA KASA -YP</v>
          </cell>
          <cell r="E39">
            <v>29300</v>
          </cell>
          <cell r="F39">
            <v>29300</v>
          </cell>
          <cell r="G39">
            <v>0</v>
          </cell>
          <cell r="H39">
            <v>0</v>
          </cell>
        </row>
        <row r="40">
          <cell r="C40" t="str">
            <v>01100917</v>
          </cell>
          <cell r="D40" t="str">
            <v>ANA KASA -YP</v>
          </cell>
          <cell r="E40">
            <v>783300</v>
          </cell>
          <cell r="F40">
            <v>764610</v>
          </cell>
          <cell r="G40">
            <v>18690</v>
          </cell>
          <cell r="H40">
            <v>0</v>
          </cell>
        </row>
        <row r="41">
          <cell r="C41" t="str">
            <v>01100918</v>
          </cell>
          <cell r="D41" t="str">
            <v>ANA KASA -YP</v>
          </cell>
          <cell r="E41">
            <v>667390</v>
          </cell>
          <cell r="F41">
            <v>652472</v>
          </cell>
          <cell r="G41">
            <v>14918</v>
          </cell>
          <cell r="H41">
            <v>0</v>
          </cell>
        </row>
        <row r="42">
          <cell r="C42" t="str">
            <v>01100921</v>
          </cell>
          <cell r="D42" t="str">
            <v>ANA KASA -YP</v>
          </cell>
          <cell r="E42">
            <v>188515803.94999999</v>
          </cell>
          <cell r="F42">
            <v>186608998.94999999</v>
          </cell>
          <cell r="G42">
            <v>1906805</v>
          </cell>
          <cell r="H42">
            <v>0</v>
          </cell>
        </row>
        <row r="43">
          <cell r="C43" t="str">
            <v>01101901</v>
          </cell>
          <cell r="D43" t="str">
            <v>1 NO.LU GISE</v>
          </cell>
          <cell r="E43">
            <v>133829587694</v>
          </cell>
          <cell r="F43">
            <v>132471614503</v>
          </cell>
          <cell r="G43">
            <v>1357973191</v>
          </cell>
          <cell r="H43">
            <v>0</v>
          </cell>
        </row>
        <row r="44">
          <cell r="C44" t="str">
            <v>01101902</v>
          </cell>
          <cell r="D44" t="str">
            <v>1 NO.LU GISE</v>
          </cell>
          <cell r="E44">
            <v>110276131.55</v>
          </cell>
          <cell r="F44">
            <v>110275781.55</v>
          </cell>
          <cell r="G44">
            <v>350</v>
          </cell>
          <cell r="H44">
            <v>0</v>
          </cell>
        </row>
        <row r="45">
          <cell r="C45" t="str">
            <v>01101903</v>
          </cell>
          <cell r="D45" t="str">
            <v>1 NO.LU GISE</v>
          </cell>
          <cell r="E45">
            <v>8500</v>
          </cell>
          <cell r="F45">
            <v>8500</v>
          </cell>
          <cell r="G45">
            <v>0</v>
          </cell>
          <cell r="H45">
            <v>0</v>
          </cell>
        </row>
        <row r="46">
          <cell r="C46" t="str">
            <v>01101907</v>
          </cell>
          <cell r="D46" t="str">
            <v>1 NO.LU GISE</v>
          </cell>
          <cell r="E46">
            <v>500</v>
          </cell>
          <cell r="F46">
            <v>500</v>
          </cell>
          <cell r="G46">
            <v>0</v>
          </cell>
          <cell r="H46">
            <v>0</v>
          </cell>
        </row>
        <row r="47">
          <cell r="C47" t="str">
            <v>01101910</v>
          </cell>
          <cell r="D47" t="str">
            <v>1 NO.LU GISE</v>
          </cell>
          <cell r="E47">
            <v>9200</v>
          </cell>
          <cell r="F47">
            <v>9200</v>
          </cell>
          <cell r="G47">
            <v>0</v>
          </cell>
          <cell r="H47">
            <v>0</v>
          </cell>
        </row>
        <row r="48">
          <cell r="C48" t="str">
            <v>01101911</v>
          </cell>
          <cell r="D48" t="str">
            <v>1 NO.LU GISE</v>
          </cell>
          <cell r="E48">
            <v>55720</v>
          </cell>
          <cell r="F48">
            <v>55720</v>
          </cell>
          <cell r="G48">
            <v>0</v>
          </cell>
          <cell r="H48">
            <v>0</v>
          </cell>
        </row>
        <row r="49">
          <cell r="C49" t="str">
            <v>01101913</v>
          </cell>
          <cell r="D49" t="str">
            <v>1 NO.LU GISE</v>
          </cell>
          <cell r="E49">
            <v>15000</v>
          </cell>
          <cell r="F49">
            <v>15000</v>
          </cell>
          <cell r="G49">
            <v>0</v>
          </cell>
          <cell r="H49">
            <v>0</v>
          </cell>
        </row>
        <row r="50">
          <cell r="C50" t="str">
            <v>01101916</v>
          </cell>
          <cell r="D50" t="str">
            <v>1 NO.LU GISE</v>
          </cell>
          <cell r="E50">
            <v>300</v>
          </cell>
          <cell r="F50">
            <v>300</v>
          </cell>
          <cell r="G50">
            <v>0</v>
          </cell>
          <cell r="H50">
            <v>0</v>
          </cell>
        </row>
        <row r="51">
          <cell r="C51" t="str">
            <v>01101917</v>
          </cell>
          <cell r="D51" t="str">
            <v>1 NO.LU GISE</v>
          </cell>
          <cell r="E51">
            <v>215612.4</v>
          </cell>
          <cell r="F51">
            <v>215612.4</v>
          </cell>
          <cell r="G51">
            <v>0</v>
          </cell>
          <cell r="H51">
            <v>0</v>
          </cell>
        </row>
        <row r="52">
          <cell r="C52" t="str">
            <v>01101918</v>
          </cell>
          <cell r="D52" t="str">
            <v>1 NO.LU GISE</v>
          </cell>
          <cell r="E52">
            <v>10395</v>
          </cell>
          <cell r="F52">
            <v>10395</v>
          </cell>
          <cell r="G52">
            <v>0</v>
          </cell>
          <cell r="H52">
            <v>0</v>
          </cell>
        </row>
        <row r="53">
          <cell r="C53" t="str">
            <v>01101921</v>
          </cell>
          <cell r="D53" t="str">
            <v>1 NO.LU GISE</v>
          </cell>
          <cell r="E53">
            <v>38820246.700000003</v>
          </cell>
          <cell r="F53">
            <v>38819676.700000003</v>
          </cell>
          <cell r="G53">
            <v>570</v>
          </cell>
          <cell r="H53">
            <v>0</v>
          </cell>
        </row>
        <row r="54">
          <cell r="C54" t="str">
            <v>01102902</v>
          </cell>
          <cell r="D54" t="str">
            <v>2 NO.LU GISE</v>
          </cell>
          <cell r="E54">
            <v>128948361.59</v>
          </cell>
          <cell r="F54">
            <v>128948361.59</v>
          </cell>
          <cell r="G54">
            <v>0</v>
          </cell>
          <cell r="H54">
            <v>0</v>
          </cell>
        </row>
        <row r="55">
          <cell r="C55" t="str">
            <v>01102907</v>
          </cell>
          <cell r="D55" t="str">
            <v>2 NO.LU GISE</v>
          </cell>
          <cell r="E55">
            <v>62200</v>
          </cell>
          <cell r="F55">
            <v>62200</v>
          </cell>
          <cell r="G55">
            <v>0</v>
          </cell>
          <cell r="H55">
            <v>0</v>
          </cell>
        </row>
        <row r="56">
          <cell r="C56" t="str">
            <v>01102910</v>
          </cell>
          <cell r="D56" t="str">
            <v>2 NO.LU GISE</v>
          </cell>
          <cell r="E56">
            <v>3000</v>
          </cell>
          <cell r="F56">
            <v>3000</v>
          </cell>
          <cell r="G56">
            <v>0</v>
          </cell>
          <cell r="H56">
            <v>0</v>
          </cell>
        </row>
        <row r="57">
          <cell r="C57" t="str">
            <v>01102911</v>
          </cell>
          <cell r="D57" t="str">
            <v>2 NO.LU GISE</v>
          </cell>
          <cell r="E57">
            <v>32880</v>
          </cell>
          <cell r="F57">
            <v>32880</v>
          </cell>
          <cell r="G57">
            <v>0</v>
          </cell>
          <cell r="H57">
            <v>0</v>
          </cell>
        </row>
        <row r="58">
          <cell r="C58" t="str">
            <v>01102913</v>
          </cell>
          <cell r="D58" t="str">
            <v>2 NO.LU GISE</v>
          </cell>
          <cell r="E58">
            <v>120000</v>
          </cell>
          <cell r="F58">
            <v>120000</v>
          </cell>
          <cell r="G58">
            <v>0</v>
          </cell>
          <cell r="H58">
            <v>0</v>
          </cell>
        </row>
        <row r="59">
          <cell r="C59" t="str">
            <v>01102916</v>
          </cell>
          <cell r="D59" t="str">
            <v>2 NO.LU GISE</v>
          </cell>
          <cell r="E59">
            <v>3000</v>
          </cell>
          <cell r="F59">
            <v>3000</v>
          </cell>
          <cell r="G59">
            <v>0</v>
          </cell>
          <cell r="H59">
            <v>0</v>
          </cell>
        </row>
        <row r="60">
          <cell r="C60" t="str">
            <v>01102917</v>
          </cell>
          <cell r="D60" t="str">
            <v>2 NO.LU GISE</v>
          </cell>
          <cell r="E60">
            <v>131780</v>
          </cell>
          <cell r="F60">
            <v>131780</v>
          </cell>
          <cell r="G60">
            <v>0</v>
          </cell>
          <cell r="H60">
            <v>0</v>
          </cell>
        </row>
        <row r="61">
          <cell r="C61" t="str">
            <v>01102918</v>
          </cell>
          <cell r="D61" t="str">
            <v>2 NO.LU GISE</v>
          </cell>
          <cell r="E61">
            <v>791</v>
          </cell>
          <cell r="F61">
            <v>791</v>
          </cell>
          <cell r="G61">
            <v>0</v>
          </cell>
          <cell r="H61">
            <v>0</v>
          </cell>
        </row>
        <row r="62">
          <cell r="C62" t="str">
            <v>01102921</v>
          </cell>
          <cell r="D62" t="str">
            <v>2 NO.LU GISE</v>
          </cell>
          <cell r="E62">
            <v>35153854.740000002</v>
          </cell>
          <cell r="F62">
            <v>35153854.740000002</v>
          </cell>
          <cell r="G62">
            <v>0</v>
          </cell>
          <cell r="H62">
            <v>0</v>
          </cell>
        </row>
        <row r="63">
          <cell r="C63" t="str">
            <v>01103901</v>
          </cell>
          <cell r="D63" t="str">
            <v>3 NO.LU GISE</v>
          </cell>
          <cell r="E63">
            <v>97504156311</v>
          </cell>
          <cell r="F63">
            <v>97504156311</v>
          </cell>
          <cell r="G63">
            <v>0</v>
          </cell>
          <cell r="H63">
            <v>0</v>
          </cell>
        </row>
        <row r="64">
          <cell r="C64" t="str">
            <v>01103902</v>
          </cell>
          <cell r="D64" t="str">
            <v>3 NO.LU GISE</v>
          </cell>
          <cell r="E64">
            <v>599634193.85000002</v>
          </cell>
          <cell r="F64">
            <v>599634193.85000002</v>
          </cell>
          <cell r="G64">
            <v>0</v>
          </cell>
          <cell r="H64">
            <v>0</v>
          </cell>
        </row>
        <row r="65">
          <cell r="C65" t="str">
            <v>01103910</v>
          </cell>
          <cell r="D65" t="str">
            <v>3 NO.LU GISE</v>
          </cell>
          <cell r="E65">
            <v>13485</v>
          </cell>
          <cell r="F65">
            <v>13485</v>
          </cell>
          <cell r="G65">
            <v>0</v>
          </cell>
          <cell r="H65">
            <v>0</v>
          </cell>
        </row>
        <row r="66">
          <cell r="C66" t="str">
            <v>01103911</v>
          </cell>
          <cell r="D66" t="str">
            <v>3 NO.LU GISE</v>
          </cell>
          <cell r="E66">
            <v>75910</v>
          </cell>
          <cell r="F66">
            <v>75910</v>
          </cell>
          <cell r="G66">
            <v>0</v>
          </cell>
          <cell r="H66">
            <v>0</v>
          </cell>
        </row>
        <row r="67">
          <cell r="C67" t="str">
            <v>01103917</v>
          </cell>
          <cell r="D67" t="str">
            <v>3 NO.LU GISE</v>
          </cell>
          <cell r="E67">
            <v>51419</v>
          </cell>
          <cell r="F67">
            <v>51419</v>
          </cell>
          <cell r="G67">
            <v>0</v>
          </cell>
          <cell r="H67">
            <v>0</v>
          </cell>
        </row>
        <row r="68">
          <cell r="C68" t="str">
            <v>01103918</v>
          </cell>
          <cell r="D68" t="str">
            <v>3 NO.LU GISE</v>
          </cell>
          <cell r="E68">
            <v>1860</v>
          </cell>
          <cell r="F68">
            <v>1860</v>
          </cell>
          <cell r="G68">
            <v>0</v>
          </cell>
          <cell r="H68">
            <v>0</v>
          </cell>
        </row>
        <row r="69">
          <cell r="C69" t="str">
            <v>01103921</v>
          </cell>
          <cell r="D69" t="str">
            <v>3 NO.LU GISE</v>
          </cell>
          <cell r="E69">
            <v>45021277.57</v>
          </cell>
          <cell r="F69">
            <v>45021277.57</v>
          </cell>
          <cell r="G69">
            <v>0</v>
          </cell>
          <cell r="H69">
            <v>0</v>
          </cell>
        </row>
        <row r="70">
          <cell r="C70" t="str">
            <v>01104902</v>
          </cell>
          <cell r="D70" t="str">
            <v>4 NO.LU GISE</v>
          </cell>
          <cell r="E70">
            <v>45087027.840000004</v>
          </cell>
          <cell r="F70">
            <v>45087027.840000004</v>
          </cell>
          <cell r="G70">
            <v>0</v>
          </cell>
          <cell r="H70">
            <v>0</v>
          </cell>
        </row>
        <row r="71">
          <cell r="C71" t="str">
            <v>01104910</v>
          </cell>
          <cell r="D71" t="str">
            <v>4 NO.LU GISE</v>
          </cell>
          <cell r="E71">
            <v>2080</v>
          </cell>
          <cell r="F71">
            <v>2080</v>
          </cell>
          <cell r="G71">
            <v>0</v>
          </cell>
          <cell r="H71">
            <v>0</v>
          </cell>
        </row>
        <row r="72">
          <cell r="C72" t="str">
            <v>01104911</v>
          </cell>
          <cell r="D72" t="str">
            <v>4 NO.LU GISE</v>
          </cell>
          <cell r="E72">
            <v>12250</v>
          </cell>
          <cell r="F72">
            <v>12250</v>
          </cell>
          <cell r="G72">
            <v>0</v>
          </cell>
          <cell r="H72">
            <v>0</v>
          </cell>
        </row>
        <row r="73">
          <cell r="C73" t="str">
            <v>01104917</v>
          </cell>
          <cell r="D73" t="str">
            <v>4 NO.LU GISE</v>
          </cell>
          <cell r="E73">
            <v>13935</v>
          </cell>
          <cell r="F73">
            <v>13935</v>
          </cell>
          <cell r="G73">
            <v>0</v>
          </cell>
          <cell r="H73">
            <v>0</v>
          </cell>
        </row>
        <row r="74">
          <cell r="C74" t="str">
            <v>01104918</v>
          </cell>
          <cell r="D74" t="str">
            <v>4 NO.LU GISE</v>
          </cell>
          <cell r="E74">
            <v>30</v>
          </cell>
          <cell r="F74">
            <v>30</v>
          </cell>
          <cell r="G74">
            <v>0</v>
          </cell>
          <cell r="H74">
            <v>0</v>
          </cell>
        </row>
        <row r="75">
          <cell r="C75" t="str">
            <v>01104921</v>
          </cell>
          <cell r="D75" t="str">
            <v>4 NO.LU GISE</v>
          </cell>
          <cell r="E75">
            <v>20797770.09</v>
          </cell>
          <cell r="F75">
            <v>20797770.09</v>
          </cell>
          <cell r="G75">
            <v>0</v>
          </cell>
          <cell r="H75">
            <v>0</v>
          </cell>
        </row>
        <row r="76">
          <cell r="C76" t="str">
            <v>01105902</v>
          </cell>
          <cell r="D76" t="str">
            <v>5 NO.LU GİSE</v>
          </cell>
          <cell r="E76">
            <v>23147302.18</v>
          </cell>
          <cell r="F76">
            <v>23147302.18</v>
          </cell>
          <cell r="G76">
            <v>0</v>
          </cell>
          <cell r="H76">
            <v>0</v>
          </cell>
        </row>
        <row r="77">
          <cell r="C77" t="str">
            <v>01105911</v>
          </cell>
          <cell r="D77" t="str">
            <v>5 NO.LU GİSE</v>
          </cell>
          <cell r="E77">
            <v>20200</v>
          </cell>
          <cell r="F77">
            <v>20200</v>
          </cell>
          <cell r="G77">
            <v>0</v>
          </cell>
          <cell r="H77">
            <v>0</v>
          </cell>
        </row>
        <row r="78">
          <cell r="C78" t="str">
            <v>01105917</v>
          </cell>
          <cell r="D78" t="str">
            <v>5 NO.LU GİSE</v>
          </cell>
          <cell r="E78">
            <v>2000</v>
          </cell>
          <cell r="F78">
            <v>2000</v>
          </cell>
          <cell r="G78">
            <v>0</v>
          </cell>
          <cell r="H78">
            <v>0</v>
          </cell>
        </row>
        <row r="79">
          <cell r="C79" t="str">
            <v>01105921</v>
          </cell>
          <cell r="D79" t="str">
            <v>5 NO.LU GİSE</v>
          </cell>
          <cell r="E79">
            <v>13198547.42</v>
          </cell>
          <cell r="F79">
            <v>13198547.42</v>
          </cell>
          <cell r="G79">
            <v>0</v>
          </cell>
          <cell r="H79">
            <v>0</v>
          </cell>
        </row>
        <row r="80">
          <cell r="C80" t="str">
            <v>01106902</v>
          </cell>
          <cell r="D80" t="str">
            <v>6 NOLU GİŞE</v>
          </cell>
          <cell r="E80">
            <v>1280052.3999999999</v>
          </cell>
          <cell r="F80">
            <v>1280052.3999999999</v>
          </cell>
          <cell r="G80">
            <v>0</v>
          </cell>
          <cell r="H80">
            <v>0</v>
          </cell>
        </row>
        <row r="81">
          <cell r="C81" t="str">
            <v>01106921</v>
          </cell>
          <cell r="D81" t="str">
            <v>6 NOLU GİŞE</v>
          </cell>
          <cell r="E81">
            <v>568480.23</v>
          </cell>
          <cell r="F81">
            <v>568480.23</v>
          </cell>
          <cell r="G81">
            <v>0</v>
          </cell>
          <cell r="H81">
            <v>0</v>
          </cell>
        </row>
        <row r="82">
          <cell r="C82" t="str">
            <v/>
          </cell>
          <cell r="E82" t="str">
            <v>----------------------</v>
          </cell>
          <cell r="F82" t="str">
            <v>----------------------</v>
          </cell>
          <cell r="G82" t="str">
            <v>----------------------</v>
          </cell>
          <cell r="H82" t="str">
            <v>----------------------</v>
          </cell>
        </row>
        <row r="83">
          <cell r="C83" t="str">
            <v>011HESAP</v>
          </cell>
          <cell r="D83" t="str">
            <v>LAMI...:</v>
          </cell>
          <cell r="E83">
            <v>86927304451609.406</v>
          </cell>
          <cell r="F83">
            <v>79904156321566.406</v>
          </cell>
          <cell r="G83">
            <v>7023148130043</v>
          </cell>
          <cell r="H83">
            <v>0</v>
          </cell>
        </row>
        <row r="84">
          <cell r="C84" t="str">
            <v/>
          </cell>
        </row>
        <row r="85">
          <cell r="C85" t="str">
            <v>012901</v>
          </cell>
          <cell r="D85" t="str">
            <v>YOLDAKI PARALAR</v>
          </cell>
          <cell r="E85">
            <v>47323943000000</v>
          </cell>
          <cell r="F85">
            <v>47278680000000</v>
          </cell>
          <cell r="G85">
            <v>45263000000</v>
          </cell>
          <cell r="H85">
            <v>0</v>
          </cell>
        </row>
        <row r="86">
          <cell r="C86" t="str">
            <v>01204901</v>
          </cell>
          <cell r="D86" t="str">
            <v>GRUP NAKILLERI</v>
          </cell>
          <cell r="E86">
            <v>47323943000000</v>
          </cell>
          <cell r="F86">
            <v>47278680000000</v>
          </cell>
          <cell r="G86">
            <v>45263000000</v>
          </cell>
          <cell r="H86">
            <v>0</v>
          </cell>
        </row>
        <row r="87">
          <cell r="C87" t="str">
            <v/>
          </cell>
          <cell r="E87" t="str">
            <v>----------------------</v>
          </cell>
          <cell r="F87" t="str">
            <v>----------------------</v>
          </cell>
          <cell r="G87" t="str">
            <v>----------------------</v>
          </cell>
          <cell r="H87" t="str">
            <v>----------------------</v>
          </cell>
        </row>
        <row r="88">
          <cell r="C88" t="str">
            <v>012HESAP</v>
          </cell>
          <cell r="D88" t="str">
            <v>LAMI...:</v>
          </cell>
          <cell r="E88">
            <v>47323943000000</v>
          </cell>
          <cell r="F88">
            <v>47278680000000</v>
          </cell>
          <cell r="G88">
            <v>45263000000</v>
          </cell>
          <cell r="H88">
            <v>0</v>
          </cell>
        </row>
        <row r="89">
          <cell r="C89" t="str">
            <v/>
          </cell>
        </row>
        <row r="90">
          <cell r="C90" t="str">
            <v>013901</v>
          </cell>
          <cell r="D90" t="str">
            <v>YOLDAKI PARALAR</v>
          </cell>
          <cell r="E90">
            <v>142171600</v>
          </cell>
          <cell r="F90">
            <v>142171600</v>
          </cell>
          <cell r="G90">
            <v>0</v>
          </cell>
          <cell r="H90">
            <v>0</v>
          </cell>
        </row>
        <row r="91">
          <cell r="C91" t="str">
            <v>013902</v>
          </cell>
          <cell r="D91" t="str">
            <v>YOLDAKI PARALAR</v>
          </cell>
          <cell r="E91">
            <v>31716038</v>
          </cell>
          <cell r="F91">
            <v>31716038</v>
          </cell>
          <cell r="G91">
            <v>0</v>
          </cell>
          <cell r="H91">
            <v>0</v>
          </cell>
        </row>
        <row r="92">
          <cell r="C92" t="str">
            <v>013903</v>
          </cell>
          <cell r="D92" t="str">
            <v>YOLDAKI PARALAR</v>
          </cell>
          <cell r="E92">
            <v>8150</v>
          </cell>
          <cell r="F92">
            <v>8150</v>
          </cell>
          <cell r="G92">
            <v>0</v>
          </cell>
          <cell r="H92">
            <v>0</v>
          </cell>
        </row>
        <row r="93">
          <cell r="C93" t="str">
            <v>013911</v>
          </cell>
          <cell r="D93" t="str">
            <v>YOLDAKI PARALAR</v>
          </cell>
          <cell r="E93">
            <v>14900</v>
          </cell>
          <cell r="F93">
            <v>14900</v>
          </cell>
          <cell r="G93">
            <v>0</v>
          </cell>
          <cell r="H93">
            <v>0</v>
          </cell>
        </row>
        <row r="94">
          <cell r="C94" t="str">
            <v>013913</v>
          </cell>
          <cell r="D94" t="str">
            <v>YOLDAKI PARALAR</v>
          </cell>
          <cell r="E94">
            <v>120000</v>
          </cell>
          <cell r="F94">
            <v>120000</v>
          </cell>
          <cell r="G94">
            <v>0</v>
          </cell>
          <cell r="H94">
            <v>0</v>
          </cell>
        </row>
        <row r="95">
          <cell r="C95" t="str">
            <v>013917</v>
          </cell>
          <cell r="D95" t="str">
            <v>YOLDAKI PARALAR</v>
          </cell>
          <cell r="E95">
            <v>256485</v>
          </cell>
          <cell r="F95">
            <v>256485</v>
          </cell>
          <cell r="G95">
            <v>0</v>
          </cell>
          <cell r="H95">
            <v>0</v>
          </cell>
        </row>
        <row r="96">
          <cell r="C96" t="str">
            <v>013918</v>
          </cell>
          <cell r="D96" t="str">
            <v>YOLDAKI PARALAR</v>
          </cell>
          <cell r="E96">
            <v>400</v>
          </cell>
          <cell r="F96">
            <v>400</v>
          </cell>
          <cell r="G96">
            <v>0</v>
          </cell>
          <cell r="H96">
            <v>0</v>
          </cell>
        </row>
        <row r="97">
          <cell r="C97" t="str">
            <v>013921</v>
          </cell>
          <cell r="D97" t="str">
            <v>YOLDAKI PARALAR</v>
          </cell>
          <cell r="E97">
            <v>12006930</v>
          </cell>
          <cell r="F97">
            <v>12006930</v>
          </cell>
          <cell r="G97">
            <v>0</v>
          </cell>
          <cell r="H97">
            <v>0</v>
          </cell>
        </row>
        <row r="98">
          <cell r="C98" t="str">
            <v>01304902</v>
          </cell>
          <cell r="D98" t="str">
            <v>GRUP NAKILLERI</v>
          </cell>
          <cell r="E98">
            <v>6288</v>
          </cell>
          <cell r="F98">
            <v>6288</v>
          </cell>
          <cell r="G98">
            <v>0</v>
          </cell>
          <cell r="H98">
            <v>0</v>
          </cell>
        </row>
        <row r="99">
          <cell r="C99" t="str">
            <v>01305901</v>
          </cell>
          <cell r="D99" t="str">
            <v>YOLDAKI PARALAR</v>
          </cell>
          <cell r="E99">
            <v>142171600</v>
          </cell>
          <cell r="F99">
            <v>142171600</v>
          </cell>
          <cell r="G99">
            <v>0</v>
          </cell>
          <cell r="H99">
            <v>0</v>
          </cell>
        </row>
        <row r="100">
          <cell r="C100" t="str">
            <v>01305902</v>
          </cell>
          <cell r="D100" t="str">
            <v>YOLDAKI PARALAR</v>
          </cell>
          <cell r="E100">
            <v>31709750</v>
          </cell>
          <cell r="F100">
            <v>31709750</v>
          </cell>
          <cell r="G100">
            <v>0</v>
          </cell>
          <cell r="H100">
            <v>0</v>
          </cell>
        </row>
        <row r="101">
          <cell r="C101" t="str">
            <v>01305903</v>
          </cell>
          <cell r="D101" t="str">
            <v>YOLDAKI PARALAR</v>
          </cell>
          <cell r="E101">
            <v>8150</v>
          </cell>
          <cell r="F101">
            <v>8150</v>
          </cell>
          <cell r="G101">
            <v>0</v>
          </cell>
          <cell r="H101">
            <v>0</v>
          </cell>
        </row>
        <row r="102">
          <cell r="C102" t="str">
            <v>01305911</v>
          </cell>
          <cell r="D102" t="str">
            <v>YOLDAKI PARALAR</v>
          </cell>
          <cell r="E102">
            <v>14900</v>
          </cell>
          <cell r="F102">
            <v>14900</v>
          </cell>
          <cell r="G102">
            <v>0</v>
          </cell>
          <cell r="H102">
            <v>0</v>
          </cell>
        </row>
        <row r="103">
          <cell r="C103" t="str">
            <v>01305913</v>
          </cell>
          <cell r="D103" t="str">
            <v>YOLDAKI PARALAR</v>
          </cell>
          <cell r="E103">
            <v>120000</v>
          </cell>
          <cell r="F103">
            <v>120000</v>
          </cell>
          <cell r="G103">
            <v>0</v>
          </cell>
          <cell r="H103">
            <v>0</v>
          </cell>
        </row>
        <row r="104">
          <cell r="C104" t="str">
            <v>01305917</v>
          </cell>
          <cell r="D104" t="str">
            <v>YOLDAKI PARALAR</v>
          </cell>
          <cell r="E104">
            <v>256485</v>
          </cell>
          <cell r="F104">
            <v>256485</v>
          </cell>
          <cell r="G104">
            <v>0</v>
          </cell>
          <cell r="H104">
            <v>0</v>
          </cell>
        </row>
        <row r="105">
          <cell r="C105" t="str">
            <v>01305918</v>
          </cell>
          <cell r="D105" t="str">
            <v>YOLDAKI PARALAR</v>
          </cell>
          <cell r="E105">
            <v>400</v>
          </cell>
          <cell r="F105">
            <v>400</v>
          </cell>
          <cell r="G105">
            <v>0</v>
          </cell>
          <cell r="H105">
            <v>0</v>
          </cell>
        </row>
        <row r="106">
          <cell r="C106" t="str">
            <v>01305921</v>
          </cell>
          <cell r="D106" t="str">
            <v>YOLDAKI PARALAR</v>
          </cell>
          <cell r="E106">
            <v>12006930</v>
          </cell>
          <cell r="F106">
            <v>12006930</v>
          </cell>
          <cell r="G106">
            <v>0</v>
          </cell>
          <cell r="H106">
            <v>0</v>
          </cell>
        </row>
        <row r="107">
          <cell r="C107" t="str">
            <v/>
          </cell>
          <cell r="E107" t="str">
            <v>----------------------</v>
          </cell>
          <cell r="F107" t="str">
            <v>----------------------</v>
          </cell>
          <cell r="G107" t="str">
            <v>----------------------</v>
          </cell>
          <cell r="H107" t="str">
            <v>----------------------</v>
          </cell>
        </row>
        <row r="108">
          <cell r="C108" t="str">
            <v>013HESAP</v>
          </cell>
          <cell r="D108" t="str">
            <v>LAMI...:</v>
          </cell>
          <cell r="E108">
            <v>186294503</v>
          </cell>
          <cell r="F108">
            <v>186294503</v>
          </cell>
          <cell r="G108">
            <v>0</v>
          </cell>
          <cell r="H108">
            <v>0</v>
          </cell>
        </row>
        <row r="109">
          <cell r="C109" t="str">
            <v/>
          </cell>
        </row>
        <row r="110">
          <cell r="C110" t="str">
            <v>020901</v>
          </cell>
          <cell r="D110" t="str">
            <v>T.C. MERKEZ BAN</v>
          </cell>
          <cell r="E110">
            <v>2387906302758660</v>
          </cell>
          <cell r="F110">
            <v>2380630895564970</v>
          </cell>
          <cell r="G110">
            <v>7275407193689</v>
          </cell>
          <cell r="H110">
            <v>0</v>
          </cell>
        </row>
        <row r="111">
          <cell r="C111" t="str">
            <v>02000901</v>
          </cell>
          <cell r="D111" t="str">
            <v>VADESIZ SERBEST</v>
          </cell>
          <cell r="E111">
            <v>2387906302758660</v>
          </cell>
          <cell r="F111">
            <v>2380630895564970</v>
          </cell>
          <cell r="G111">
            <v>7275407193689</v>
          </cell>
          <cell r="H111">
            <v>0</v>
          </cell>
        </row>
        <row r="112">
          <cell r="C112" t="str">
            <v>020001901</v>
          </cell>
          <cell r="D112" t="str">
            <v>TCMB ISTANBUL S</v>
          </cell>
          <cell r="E112">
            <v>1164540500</v>
          </cell>
          <cell r="F112">
            <v>818550000</v>
          </cell>
          <cell r="G112">
            <v>345990500</v>
          </cell>
          <cell r="H112">
            <v>0</v>
          </cell>
        </row>
        <row r="113">
          <cell r="C113" t="str">
            <v>020002901</v>
          </cell>
          <cell r="D113" t="str">
            <v>ANKARA SERBEST</v>
          </cell>
          <cell r="E113">
            <v>52596657589</v>
          </cell>
          <cell r="F113">
            <v>52199240000</v>
          </cell>
          <cell r="G113">
            <v>397417589</v>
          </cell>
          <cell r="H113">
            <v>0</v>
          </cell>
        </row>
        <row r="114">
          <cell r="C114" t="str">
            <v>020004901</v>
          </cell>
          <cell r="D114" t="str">
            <v>EFT</v>
          </cell>
          <cell r="E114">
            <v>1759002586065170</v>
          </cell>
          <cell r="F114">
            <v>1759002586065170</v>
          </cell>
          <cell r="G114">
            <v>0</v>
          </cell>
          <cell r="H114">
            <v>0</v>
          </cell>
        </row>
        <row r="115">
          <cell r="C115" t="str">
            <v>020005901</v>
          </cell>
          <cell r="D115" t="str">
            <v>TAKAS HESABI</v>
          </cell>
          <cell r="E115">
            <v>119548970572372</v>
          </cell>
          <cell r="F115">
            <v>119548971009799</v>
          </cell>
          <cell r="G115">
            <v>0</v>
          </cell>
          <cell r="H115">
            <v>437427</v>
          </cell>
        </row>
        <row r="116">
          <cell r="C116" t="str">
            <v>020006901</v>
          </cell>
          <cell r="D116" t="str">
            <v>ZORUNLU KARŞILI</v>
          </cell>
          <cell r="E116">
            <v>509300984923027</v>
          </cell>
          <cell r="F116">
            <v>502026320700000</v>
          </cell>
          <cell r="G116">
            <v>7274664223027</v>
          </cell>
          <cell r="H116">
            <v>0</v>
          </cell>
        </row>
        <row r="117">
          <cell r="C117" t="str">
            <v/>
          </cell>
          <cell r="E117" t="str">
            <v>----------------------</v>
          </cell>
          <cell r="F117" t="str">
            <v>----------------------</v>
          </cell>
          <cell r="G117" t="str">
            <v>----------------------</v>
          </cell>
          <cell r="H117" t="str">
            <v>----------------------</v>
          </cell>
        </row>
        <row r="118">
          <cell r="C118" t="str">
            <v>020HESAP</v>
          </cell>
          <cell r="D118" t="str">
            <v>LAMI...:</v>
          </cell>
          <cell r="E118">
            <v>2387906302758660</v>
          </cell>
          <cell r="F118">
            <v>2380630895564970</v>
          </cell>
          <cell r="G118">
            <v>7275407631116</v>
          </cell>
          <cell r="H118">
            <v>437427</v>
          </cell>
        </row>
        <row r="119">
          <cell r="C119" t="str">
            <v/>
          </cell>
        </row>
        <row r="120">
          <cell r="C120" t="str">
            <v>021901</v>
          </cell>
          <cell r="D120" t="str">
            <v>T.C. MERKEZ BAN</v>
          </cell>
          <cell r="E120">
            <v>29208791837.700001</v>
          </cell>
          <cell r="F120">
            <v>25171897635.130001</v>
          </cell>
          <cell r="G120">
            <v>4036894202.5700002</v>
          </cell>
          <cell r="H120">
            <v>0</v>
          </cell>
        </row>
        <row r="121">
          <cell r="C121" t="str">
            <v>021902</v>
          </cell>
          <cell r="D121" t="str">
            <v>T.C. MERKEZ BAN</v>
          </cell>
          <cell r="E121">
            <v>10314630.43</v>
          </cell>
          <cell r="F121">
            <v>10313100</v>
          </cell>
          <cell r="G121">
            <v>1530.43</v>
          </cell>
          <cell r="H121">
            <v>0</v>
          </cell>
        </row>
        <row r="122">
          <cell r="C122" t="str">
            <v>021921</v>
          </cell>
          <cell r="D122" t="str">
            <v>T.C. MERKEZ BAN</v>
          </cell>
          <cell r="E122">
            <v>3317789</v>
          </cell>
          <cell r="F122">
            <v>3316529</v>
          </cell>
          <cell r="G122">
            <v>1260</v>
          </cell>
          <cell r="H122">
            <v>0</v>
          </cell>
        </row>
        <row r="123">
          <cell r="C123" t="str">
            <v>02100901</v>
          </cell>
          <cell r="D123" t="str">
            <v>VADESIZ HESAP</v>
          </cell>
          <cell r="E123">
            <v>29208791837.700001</v>
          </cell>
          <cell r="F123">
            <v>25171897635.130001</v>
          </cell>
          <cell r="G123">
            <v>4036894202.5700002</v>
          </cell>
          <cell r="H123">
            <v>0</v>
          </cell>
        </row>
        <row r="124">
          <cell r="C124" t="str">
            <v>02100902</v>
          </cell>
          <cell r="D124" t="str">
            <v>VADESIZ HESAP</v>
          </cell>
          <cell r="E124">
            <v>10314630.43</v>
          </cell>
          <cell r="F124">
            <v>10313100</v>
          </cell>
          <cell r="G124">
            <v>1530.43</v>
          </cell>
          <cell r="H124">
            <v>0</v>
          </cell>
        </row>
        <row r="125">
          <cell r="C125" t="str">
            <v>02100921</v>
          </cell>
          <cell r="D125" t="str">
            <v>VADESIZ HESAP</v>
          </cell>
          <cell r="E125">
            <v>3317789</v>
          </cell>
          <cell r="F125">
            <v>3316529</v>
          </cell>
          <cell r="G125">
            <v>1260</v>
          </cell>
          <cell r="H125">
            <v>0</v>
          </cell>
        </row>
        <row r="126">
          <cell r="C126" t="str">
            <v>021002901</v>
          </cell>
          <cell r="D126" t="str">
            <v>VADESİZ HESAP</v>
          </cell>
          <cell r="E126">
            <v>29208791837.700001</v>
          </cell>
          <cell r="F126">
            <v>25171897635.130001</v>
          </cell>
          <cell r="G126">
            <v>4036894202.5700002</v>
          </cell>
          <cell r="H126">
            <v>0</v>
          </cell>
        </row>
        <row r="127">
          <cell r="C127" t="str">
            <v>021002902</v>
          </cell>
          <cell r="D127" t="str">
            <v>VADESİZ HESAP</v>
          </cell>
          <cell r="E127">
            <v>10314630.43</v>
          </cell>
          <cell r="F127">
            <v>10313100</v>
          </cell>
          <cell r="G127">
            <v>1530.43</v>
          </cell>
          <cell r="H127">
            <v>0</v>
          </cell>
        </row>
        <row r="128">
          <cell r="C128" t="str">
            <v>021002921</v>
          </cell>
          <cell r="D128" t="str">
            <v>VADESİZ HESAP</v>
          </cell>
          <cell r="E128">
            <v>3317789</v>
          </cell>
          <cell r="F128">
            <v>3316529</v>
          </cell>
          <cell r="G128">
            <v>1260</v>
          </cell>
          <cell r="H128">
            <v>0</v>
          </cell>
        </row>
        <row r="129">
          <cell r="C129" t="str">
            <v/>
          </cell>
          <cell r="E129" t="str">
            <v>----------------------</v>
          </cell>
          <cell r="F129" t="str">
            <v>----------------------</v>
          </cell>
          <cell r="G129" t="str">
            <v>----------------------</v>
          </cell>
          <cell r="H129" t="str">
            <v>----------------------</v>
          </cell>
        </row>
        <row r="130">
          <cell r="C130" t="str">
            <v>021HESAP</v>
          </cell>
          <cell r="D130" t="str">
            <v>LAMI...:</v>
          </cell>
          <cell r="E130">
            <v>29222424257.130001</v>
          </cell>
          <cell r="F130">
            <v>25185527264.130001</v>
          </cell>
          <cell r="G130">
            <v>4036896993</v>
          </cell>
          <cell r="H130">
            <v>0</v>
          </cell>
        </row>
        <row r="131">
          <cell r="C131" t="str">
            <v/>
          </cell>
        </row>
        <row r="132">
          <cell r="C132" t="str">
            <v>022901</v>
          </cell>
          <cell r="D132" t="str">
            <v>YURTICI BANKALA</v>
          </cell>
          <cell r="E132">
            <v>919678394481273</v>
          </cell>
          <cell r="F132">
            <v>918873154791594</v>
          </cell>
          <cell r="G132">
            <v>805239689679</v>
          </cell>
          <cell r="H132">
            <v>0</v>
          </cell>
        </row>
        <row r="133">
          <cell r="C133" t="str">
            <v>02200901</v>
          </cell>
          <cell r="D133" t="str">
            <v>VADESIZ HESAP</v>
          </cell>
          <cell r="E133">
            <v>913369731916273</v>
          </cell>
          <cell r="F133">
            <v>912564492226594</v>
          </cell>
          <cell r="G133">
            <v>805239689679</v>
          </cell>
          <cell r="H133">
            <v>0</v>
          </cell>
        </row>
        <row r="134">
          <cell r="C134" t="str">
            <v>022000901</v>
          </cell>
          <cell r="D134" t="str">
            <v>KAMU MEVD. BANK</v>
          </cell>
          <cell r="E134">
            <v>3147204226533</v>
          </cell>
          <cell r="F134">
            <v>3128568926756</v>
          </cell>
          <cell r="G134">
            <v>18635299777</v>
          </cell>
          <cell r="H134">
            <v>0</v>
          </cell>
        </row>
        <row r="135">
          <cell r="C135" t="str">
            <v>022001901</v>
          </cell>
          <cell r="D135" t="str">
            <v>OZEL MEVD.BANKA</v>
          </cell>
          <cell r="E135">
            <v>910222527689740</v>
          </cell>
          <cell r="F135">
            <v>909435923299838</v>
          </cell>
          <cell r="G135">
            <v>786604389902</v>
          </cell>
          <cell r="H135">
            <v>0</v>
          </cell>
        </row>
        <row r="136">
          <cell r="C136" t="str">
            <v>02201901</v>
          </cell>
          <cell r="D136" t="str">
            <v>VADELI HESAP</v>
          </cell>
          <cell r="E136">
            <v>6308662565000</v>
          </cell>
          <cell r="F136">
            <v>6308662565000</v>
          </cell>
          <cell r="G136">
            <v>0</v>
          </cell>
          <cell r="H136">
            <v>0</v>
          </cell>
        </row>
        <row r="137">
          <cell r="C137" t="str">
            <v>022011901</v>
          </cell>
          <cell r="D137" t="str">
            <v>OZEL MEVDUAT BA</v>
          </cell>
          <cell r="E137">
            <v>6308662565000</v>
          </cell>
          <cell r="F137">
            <v>6308662565000</v>
          </cell>
          <cell r="G137">
            <v>0</v>
          </cell>
          <cell r="H137">
            <v>0</v>
          </cell>
        </row>
        <row r="138">
          <cell r="C138" t="str">
            <v/>
          </cell>
          <cell r="E138" t="str">
            <v>----------------------</v>
          </cell>
          <cell r="F138" t="str">
            <v>----------------------</v>
          </cell>
          <cell r="G138" t="str">
            <v>----------------------</v>
          </cell>
          <cell r="H138" t="str">
            <v>----------------------</v>
          </cell>
        </row>
        <row r="139">
          <cell r="C139" t="str">
            <v>022HESAP</v>
          </cell>
          <cell r="D139" t="str">
            <v>LAMI...:</v>
          </cell>
          <cell r="E139">
            <v>919678394481273</v>
          </cell>
          <cell r="F139">
            <v>918873154791594</v>
          </cell>
          <cell r="G139">
            <v>805239689679</v>
          </cell>
          <cell r="H139">
            <v>0</v>
          </cell>
        </row>
        <row r="140">
          <cell r="C140" t="str">
            <v/>
          </cell>
        </row>
        <row r="141">
          <cell r="C141" t="str">
            <v>023901</v>
          </cell>
          <cell r="D141" t="str">
            <v>YURTICI BANKALA</v>
          </cell>
          <cell r="E141">
            <v>168899780070433</v>
          </cell>
          <cell r="F141">
            <v>159840351432517</v>
          </cell>
          <cell r="G141">
            <v>9059428637915.1895</v>
          </cell>
          <cell r="H141">
            <v>0</v>
          </cell>
        </row>
        <row r="142">
          <cell r="C142" t="str">
            <v>023902</v>
          </cell>
          <cell r="D142" t="str">
            <v>YURTICI BANKALA</v>
          </cell>
          <cell r="E142">
            <v>450122486.47000003</v>
          </cell>
          <cell r="F142">
            <v>445448513.63</v>
          </cell>
          <cell r="G142">
            <v>4673972.84</v>
          </cell>
          <cell r="H142">
            <v>0</v>
          </cell>
        </row>
        <row r="143">
          <cell r="C143" t="str">
            <v>023903</v>
          </cell>
          <cell r="D143" t="str">
            <v>YURTICI BANKALA</v>
          </cell>
          <cell r="E143">
            <v>31390</v>
          </cell>
          <cell r="F143">
            <v>8500</v>
          </cell>
          <cell r="G143">
            <v>22890</v>
          </cell>
          <cell r="H143">
            <v>0</v>
          </cell>
        </row>
        <row r="144">
          <cell r="C144" t="str">
            <v>023907</v>
          </cell>
          <cell r="D144" t="str">
            <v>YURTICI BANKALA</v>
          </cell>
          <cell r="E144">
            <v>960600</v>
          </cell>
          <cell r="F144">
            <v>943300</v>
          </cell>
          <cell r="G144">
            <v>17300</v>
          </cell>
          <cell r="H144">
            <v>0</v>
          </cell>
        </row>
        <row r="145">
          <cell r="C145" t="str">
            <v>023910</v>
          </cell>
          <cell r="D145" t="str">
            <v>YURTICI BANKALA</v>
          </cell>
          <cell r="E145">
            <v>939000</v>
          </cell>
          <cell r="F145">
            <v>892000</v>
          </cell>
          <cell r="G145">
            <v>47000</v>
          </cell>
          <cell r="H145">
            <v>0</v>
          </cell>
        </row>
        <row r="146">
          <cell r="C146" t="str">
            <v>023911</v>
          </cell>
          <cell r="D146" t="str">
            <v>YURTICI BANKALA</v>
          </cell>
          <cell r="E146">
            <v>2264258.85</v>
          </cell>
          <cell r="F146">
            <v>2209745</v>
          </cell>
          <cell r="G146">
            <v>54513.85</v>
          </cell>
          <cell r="H146">
            <v>0</v>
          </cell>
        </row>
        <row r="147">
          <cell r="C147" t="str">
            <v>023913</v>
          </cell>
          <cell r="D147" t="str">
            <v>YURTICI BANKALA</v>
          </cell>
          <cell r="E147">
            <v>214750800</v>
          </cell>
          <cell r="F147">
            <v>214629800</v>
          </cell>
          <cell r="G147">
            <v>121000</v>
          </cell>
          <cell r="H147">
            <v>0</v>
          </cell>
        </row>
        <row r="148">
          <cell r="C148" t="str">
            <v>023914</v>
          </cell>
          <cell r="D148" t="str">
            <v>YURTICI BANKALA</v>
          </cell>
          <cell r="E148">
            <v>820</v>
          </cell>
          <cell r="F148">
            <v>0</v>
          </cell>
          <cell r="G148">
            <v>820</v>
          </cell>
          <cell r="H148">
            <v>0</v>
          </cell>
        </row>
        <row r="149">
          <cell r="C149" t="str">
            <v>023916</v>
          </cell>
          <cell r="D149" t="str">
            <v>YURTICI BANKALA</v>
          </cell>
          <cell r="E149">
            <v>29000</v>
          </cell>
          <cell r="F149">
            <v>0</v>
          </cell>
          <cell r="G149">
            <v>29000</v>
          </cell>
          <cell r="H149">
            <v>0</v>
          </cell>
        </row>
        <row r="150">
          <cell r="C150" t="str">
            <v>023917</v>
          </cell>
          <cell r="D150" t="str">
            <v>YURTICI BANKALA</v>
          </cell>
          <cell r="E150">
            <v>608975.44999999995</v>
          </cell>
          <cell r="F150">
            <v>603956.1</v>
          </cell>
          <cell r="G150">
            <v>5019.3500000000004</v>
          </cell>
          <cell r="H150">
            <v>0</v>
          </cell>
        </row>
        <row r="151">
          <cell r="C151" t="str">
            <v>023918</v>
          </cell>
          <cell r="D151" t="str">
            <v>YURTICI BANKALA</v>
          </cell>
          <cell r="E151">
            <v>1078409</v>
          </cell>
          <cell r="F151">
            <v>531987</v>
          </cell>
          <cell r="G151">
            <v>546422</v>
          </cell>
          <cell r="H151">
            <v>0</v>
          </cell>
        </row>
        <row r="152">
          <cell r="C152" t="str">
            <v>023921</v>
          </cell>
          <cell r="D152" t="str">
            <v>YURTICI BANKALA</v>
          </cell>
          <cell r="E152">
            <v>174964577.31999999</v>
          </cell>
          <cell r="F152">
            <v>173433674.55000001</v>
          </cell>
          <cell r="G152">
            <v>1530902.77</v>
          </cell>
          <cell r="H152">
            <v>0</v>
          </cell>
        </row>
        <row r="153">
          <cell r="C153" t="str">
            <v>02300901</v>
          </cell>
          <cell r="D153" t="str">
            <v>VADESIZ HESAP</v>
          </cell>
          <cell r="E153">
            <v>168190979398650</v>
          </cell>
          <cell r="F153">
            <v>159131550760734</v>
          </cell>
          <cell r="G153">
            <v>9059428637915.1895</v>
          </cell>
          <cell r="H153">
            <v>0</v>
          </cell>
        </row>
        <row r="154">
          <cell r="C154" t="str">
            <v>02300902</v>
          </cell>
          <cell r="D154" t="str">
            <v>VADESIZ HESAP</v>
          </cell>
          <cell r="E154">
            <v>445930656.47000003</v>
          </cell>
          <cell r="F154">
            <v>441256683.63</v>
          </cell>
          <cell r="G154">
            <v>4673972.84</v>
          </cell>
          <cell r="H154">
            <v>0</v>
          </cell>
        </row>
        <row r="155">
          <cell r="C155" t="str">
            <v>02300903</v>
          </cell>
          <cell r="D155" t="str">
            <v>VADESIZ HESAP</v>
          </cell>
          <cell r="E155">
            <v>31390</v>
          </cell>
          <cell r="F155">
            <v>8500</v>
          </cell>
          <cell r="G155">
            <v>22890</v>
          </cell>
          <cell r="H155">
            <v>0</v>
          </cell>
        </row>
        <row r="156">
          <cell r="C156" t="str">
            <v>02300907</v>
          </cell>
          <cell r="D156" t="str">
            <v>VADESIZ HESAP</v>
          </cell>
          <cell r="E156">
            <v>960600</v>
          </cell>
          <cell r="F156">
            <v>943300</v>
          </cell>
          <cell r="G156">
            <v>17300</v>
          </cell>
          <cell r="H156">
            <v>0</v>
          </cell>
        </row>
        <row r="157">
          <cell r="C157" t="str">
            <v>02300910</v>
          </cell>
          <cell r="D157" t="str">
            <v>VADESIZ HESAP</v>
          </cell>
          <cell r="E157">
            <v>939000</v>
          </cell>
          <cell r="F157">
            <v>892000</v>
          </cell>
          <cell r="G157">
            <v>47000</v>
          </cell>
          <cell r="H157">
            <v>0</v>
          </cell>
        </row>
        <row r="158">
          <cell r="C158" t="str">
            <v>02300911</v>
          </cell>
          <cell r="D158" t="str">
            <v>VADESIZ HESAP</v>
          </cell>
          <cell r="E158">
            <v>2264258.85</v>
          </cell>
          <cell r="F158">
            <v>2209745</v>
          </cell>
          <cell r="G158">
            <v>54513.85</v>
          </cell>
          <cell r="H158">
            <v>0</v>
          </cell>
        </row>
        <row r="159">
          <cell r="C159" t="str">
            <v>02300913</v>
          </cell>
          <cell r="D159" t="str">
            <v>VADESIZ HESAP</v>
          </cell>
          <cell r="E159">
            <v>214750800</v>
          </cell>
          <cell r="F159">
            <v>214629800</v>
          </cell>
          <cell r="G159">
            <v>121000</v>
          </cell>
          <cell r="H159">
            <v>0</v>
          </cell>
        </row>
        <row r="160">
          <cell r="C160" t="str">
            <v>02300914</v>
          </cell>
          <cell r="D160" t="str">
            <v>VADESIZ HESAP</v>
          </cell>
          <cell r="E160">
            <v>820</v>
          </cell>
          <cell r="F160">
            <v>0</v>
          </cell>
          <cell r="G160">
            <v>820</v>
          </cell>
          <cell r="H160">
            <v>0</v>
          </cell>
        </row>
        <row r="161">
          <cell r="C161" t="str">
            <v>02300916</v>
          </cell>
          <cell r="D161" t="str">
            <v>VADESIZ HESAP</v>
          </cell>
          <cell r="E161">
            <v>29000</v>
          </cell>
          <cell r="F161">
            <v>0</v>
          </cell>
          <cell r="G161">
            <v>29000</v>
          </cell>
          <cell r="H161">
            <v>0</v>
          </cell>
        </row>
        <row r="162">
          <cell r="C162" t="str">
            <v>02300917</v>
          </cell>
          <cell r="D162" t="str">
            <v>VADESIZ HESAP</v>
          </cell>
          <cell r="E162">
            <v>590635.44999999995</v>
          </cell>
          <cell r="F162">
            <v>585616.1</v>
          </cell>
          <cell r="G162">
            <v>5019.3500000000004</v>
          </cell>
          <cell r="H162">
            <v>0</v>
          </cell>
        </row>
        <row r="163">
          <cell r="C163" t="str">
            <v>02300918</v>
          </cell>
          <cell r="D163" t="str">
            <v>VADESIZ HESAP</v>
          </cell>
          <cell r="E163">
            <v>1078409</v>
          </cell>
          <cell r="F163">
            <v>531987</v>
          </cell>
          <cell r="G163">
            <v>546422</v>
          </cell>
          <cell r="H163">
            <v>0</v>
          </cell>
        </row>
        <row r="164">
          <cell r="C164" t="str">
            <v>02300921</v>
          </cell>
          <cell r="D164" t="str">
            <v>VADESIZ HESAP</v>
          </cell>
          <cell r="E164">
            <v>173233577.31999999</v>
          </cell>
          <cell r="F164">
            <v>171702674.55000001</v>
          </cell>
          <cell r="G164">
            <v>1530902.77</v>
          </cell>
          <cell r="H164">
            <v>0</v>
          </cell>
        </row>
        <row r="165">
          <cell r="C165" t="str">
            <v>023000901</v>
          </cell>
          <cell r="D165" t="str">
            <v>KAMU MEVDUAT BA</v>
          </cell>
          <cell r="E165">
            <v>449448341128</v>
          </cell>
          <cell r="F165">
            <v>425750148505.79999</v>
          </cell>
          <cell r="G165">
            <v>23698192622.200001</v>
          </cell>
          <cell r="H165">
            <v>0</v>
          </cell>
        </row>
        <row r="166">
          <cell r="C166" t="str">
            <v>023000902</v>
          </cell>
          <cell r="D166" t="str">
            <v>KAMU MEVDUAT BA</v>
          </cell>
          <cell r="E166">
            <v>511122.63</v>
          </cell>
          <cell r="F166">
            <v>494300</v>
          </cell>
          <cell r="G166">
            <v>16822.63</v>
          </cell>
          <cell r="H166">
            <v>0</v>
          </cell>
        </row>
        <row r="167">
          <cell r="C167" t="str">
            <v>023000907</v>
          </cell>
          <cell r="D167" t="str">
            <v>KAMU MEVDUAT BA</v>
          </cell>
          <cell r="E167">
            <v>285300</v>
          </cell>
          <cell r="F167">
            <v>282000</v>
          </cell>
          <cell r="G167">
            <v>3300</v>
          </cell>
          <cell r="H167">
            <v>0</v>
          </cell>
        </row>
        <row r="168">
          <cell r="C168" t="str">
            <v>023000911</v>
          </cell>
          <cell r="D168" t="str">
            <v>KAMU MEVDUAT BA</v>
          </cell>
          <cell r="E168">
            <v>863295</v>
          </cell>
          <cell r="F168">
            <v>863295</v>
          </cell>
          <cell r="G168">
            <v>0</v>
          </cell>
          <cell r="H168">
            <v>0</v>
          </cell>
        </row>
        <row r="169">
          <cell r="C169" t="str">
            <v>023000921</v>
          </cell>
          <cell r="D169" t="str">
            <v>KAMU MEVDUAT BA</v>
          </cell>
          <cell r="E169">
            <v>4002.17</v>
          </cell>
          <cell r="F169">
            <v>4000</v>
          </cell>
          <cell r="G169">
            <v>2.17</v>
          </cell>
          <cell r="H169">
            <v>0</v>
          </cell>
        </row>
        <row r="170">
          <cell r="C170" t="str">
            <v>023001901</v>
          </cell>
          <cell r="D170" t="str">
            <v>OZEL MEVDUAT BA</v>
          </cell>
          <cell r="E170">
            <v>167741531057522</v>
          </cell>
          <cell r="F170">
            <v>158705800612229</v>
          </cell>
          <cell r="G170">
            <v>9035730445292.9902</v>
          </cell>
          <cell r="H170">
            <v>0</v>
          </cell>
        </row>
        <row r="171">
          <cell r="C171" t="str">
            <v>023001902</v>
          </cell>
          <cell r="D171" t="str">
            <v>OZEL MEVDUAT BA</v>
          </cell>
          <cell r="E171">
            <v>445419533.83999997</v>
          </cell>
          <cell r="F171">
            <v>440762383.63</v>
          </cell>
          <cell r="G171">
            <v>4657150.21</v>
          </cell>
          <cell r="H171">
            <v>0</v>
          </cell>
        </row>
        <row r="172">
          <cell r="C172" t="str">
            <v>023001903</v>
          </cell>
          <cell r="D172" t="str">
            <v>OZEL MEVDUAT BA</v>
          </cell>
          <cell r="E172">
            <v>31390</v>
          </cell>
          <cell r="F172">
            <v>8500</v>
          </cell>
          <cell r="G172">
            <v>22890</v>
          </cell>
          <cell r="H172">
            <v>0</v>
          </cell>
        </row>
        <row r="173">
          <cell r="C173" t="str">
            <v>023001907</v>
          </cell>
          <cell r="D173" t="str">
            <v>OZEL MEVDUAT BA</v>
          </cell>
          <cell r="E173">
            <v>675300</v>
          </cell>
          <cell r="F173">
            <v>661300</v>
          </cell>
          <cell r="G173">
            <v>14000</v>
          </cell>
          <cell r="H173">
            <v>0</v>
          </cell>
        </row>
        <row r="174">
          <cell r="C174" t="str">
            <v>023001910</v>
          </cell>
          <cell r="D174" t="str">
            <v>OZEL MEVDUAT BA</v>
          </cell>
          <cell r="E174">
            <v>939000</v>
          </cell>
          <cell r="F174">
            <v>892000</v>
          </cell>
          <cell r="G174">
            <v>47000</v>
          </cell>
          <cell r="H174">
            <v>0</v>
          </cell>
        </row>
        <row r="175">
          <cell r="C175" t="str">
            <v>023001911</v>
          </cell>
          <cell r="D175" t="str">
            <v>OZEL MEVDUAT BA</v>
          </cell>
          <cell r="E175">
            <v>1400963.85</v>
          </cell>
          <cell r="F175">
            <v>1346450</v>
          </cell>
          <cell r="G175">
            <v>54513.85</v>
          </cell>
          <cell r="H175">
            <v>0</v>
          </cell>
        </row>
        <row r="176">
          <cell r="C176" t="str">
            <v>023001913</v>
          </cell>
          <cell r="D176" t="str">
            <v>OZEL MEVDUAT BA</v>
          </cell>
          <cell r="E176">
            <v>214750800</v>
          </cell>
          <cell r="F176">
            <v>214629800</v>
          </cell>
          <cell r="G176">
            <v>121000</v>
          </cell>
          <cell r="H176">
            <v>0</v>
          </cell>
        </row>
        <row r="177">
          <cell r="C177" t="str">
            <v>023001914</v>
          </cell>
          <cell r="D177" t="str">
            <v>OZEL MEVDUAT BA</v>
          </cell>
          <cell r="E177">
            <v>820</v>
          </cell>
          <cell r="F177">
            <v>0</v>
          </cell>
          <cell r="G177">
            <v>820</v>
          </cell>
          <cell r="H177">
            <v>0</v>
          </cell>
        </row>
        <row r="178">
          <cell r="C178" t="str">
            <v>023001916</v>
          </cell>
          <cell r="D178" t="str">
            <v>OZEL MEVDUAT BA</v>
          </cell>
          <cell r="E178">
            <v>29000</v>
          </cell>
          <cell r="F178">
            <v>0</v>
          </cell>
          <cell r="G178">
            <v>29000</v>
          </cell>
          <cell r="H178">
            <v>0</v>
          </cell>
        </row>
        <row r="179">
          <cell r="C179" t="str">
            <v>023001917</v>
          </cell>
          <cell r="D179" t="str">
            <v>OZEL MEVDUAT BA</v>
          </cell>
          <cell r="E179">
            <v>590635.44999999995</v>
          </cell>
          <cell r="F179">
            <v>585616.1</v>
          </cell>
          <cell r="G179">
            <v>5019.3500000000004</v>
          </cell>
          <cell r="H179">
            <v>0</v>
          </cell>
        </row>
        <row r="180">
          <cell r="C180" t="str">
            <v>023001918</v>
          </cell>
          <cell r="D180" t="str">
            <v>OZEL MEVDUAT BA</v>
          </cell>
          <cell r="E180">
            <v>1078409</v>
          </cell>
          <cell r="F180">
            <v>531987</v>
          </cell>
          <cell r="G180">
            <v>546422</v>
          </cell>
          <cell r="H180">
            <v>0</v>
          </cell>
        </row>
        <row r="181">
          <cell r="C181" t="str">
            <v>023001921</v>
          </cell>
          <cell r="D181" t="str">
            <v>OZEL MEVDUAT BA</v>
          </cell>
          <cell r="E181">
            <v>173229575.15000001</v>
          </cell>
          <cell r="F181">
            <v>171698674.55000001</v>
          </cell>
          <cell r="G181">
            <v>1530900.6</v>
          </cell>
          <cell r="H181">
            <v>0</v>
          </cell>
        </row>
        <row r="182">
          <cell r="C182" t="str">
            <v>02301901</v>
          </cell>
          <cell r="D182" t="str">
            <v>VADELI HESAP</v>
          </cell>
          <cell r="E182">
            <v>708800671783</v>
          </cell>
          <cell r="F182">
            <v>708800671783</v>
          </cell>
          <cell r="G182">
            <v>0</v>
          </cell>
          <cell r="H182">
            <v>0</v>
          </cell>
        </row>
        <row r="183">
          <cell r="C183" t="str">
            <v>02301902</v>
          </cell>
          <cell r="D183" t="str">
            <v>VADELI HESAP</v>
          </cell>
          <cell r="E183">
            <v>4191830</v>
          </cell>
          <cell r="F183">
            <v>4191830</v>
          </cell>
          <cell r="G183">
            <v>0</v>
          </cell>
          <cell r="H183">
            <v>0</v>
          </cell>
        </row>
        <row r="184">
          <cell r="C184" t="str">
            <v>02301917</v>
          </cell>
          <cell r="D184" t="str">
            <v>VADELI HESAP</v>
          </cell>
          <cell r="E184">
            <v>18340</v>
          </cell>
          <cell r="F184">
            <v>18340</v>
          </cell>
          <cell r="G184">
            <v>0</v>
          </cell>
          <cell r="H184">
            <v>0</v>
          </cell>
        </row>
        <row r="185">
          <cell r="C185" t="str">
            <v>02301921</v>
          </cell>
          <cell r="D185" t="str">
            <v>VADELI HESAP</v>
          </cell>
          <cell r="E185">
            <v>1731000</v>
          </cell>
          <cell r="F185">
            <v>1731000</v>
          </cell>
          <cell r="G185">
            <v>0</v>
          </cell>
          <cell r="H185">
            <v>0</v>
          </cell>
        </row>
        <row r="186">
          <cell r="C186" t="str">
            <v>023011901</v>
          </cell>
          <cell r="D186" t="str">
            <v>OZEL MEVDUAT BA</v>
          </cell>
          <cell r="E186">
            <v>708800671783</v>
          </cell>
          <cell r="F186">
            <v>708800671783</v>
          </cell>
          <cell r="G186">
            <v>0</v>
          </cell>
          <cell r="H186">
            <v>0</v>
          </cell>
        </row>
        <row r="187">
          <cell r="C187" t="str">
            <v>023011902</v>
          </cell>
          <cell r="D187" t="str">
            <v>OZEL MEVDUAT BA</v>
          </cell>
          <cell r="E187">
            <v>4191830</v>
          </cell>
          <cell r="F187">
            <v>4191830</v>
          </cell>
          <cell r="G187">
            <v>0</v>
          </cell>
          <cell r="H187">
            <v>0</v>
          </cell>
        </row>
        <row r="188">
          <cell r="C188" t="str">
            <v>023011917</v>
          </cell>
          <cell r="D188" t="str">
            <v>OZEL MEVDUAT BA</v>
          </cell>
          <cell r="E188">
            <v>18340</v>
          </cell>
          <cell r="F188">
            <v>18340</v>
          </cell>
          <cell r="G188">
            <v>0</v>
          </cell>
          <cell r="H188">
            <v>0</v>
          </cell>
        </row>
        <row r="189">
          <cell r="C189" t="str">
            <v>023011921</v>
          </cell>
          <cell r="D189" t="str">
            <v>OZEL MEVDUAT BA</v>
          </cell>
          <cell r="E189">
            <v>1731000</v>
          </cell>
          <cell r="F189">
            <v>1731000</v>
          </cell>
          <cell r="G189">
            <v>0</v>
          </cell>
          <cell r="H189">
            <v>0</v>
          </cell>
        </row>
        <row r="190">
          <cell r="C190" t="str">
            <v/>
          </cell>
          <cell r="E190" t="str">
            <v>----------------------</v>
          </cell>
          <cell r="F190" t="str">
            <v>----------------------</v>
          </cell>
          <cell r="G190" t="str">
            <v>----------------------</v>
          </cell>
          <cell r="H190" t="str">
            <v>----------------------</v>
          </cell>
        </row>
        <row r="191">
          <cell r="C191" t="str">
            <v>023HESAP</v>
          </cell>
          <cell r="D191" t="str">
            <v>LAMI...:</v>
          </cell>
          <cell r="E191">
            <v>168900625820750</v>
          </cell>
          <cell r="F191">
            <v>159841190133994</v>
          </cell>
          <cell r="G191">
            <v>9059435686756</v>
          </cell>
          <cell r="H191">
            <v>0</v>
          </cell>
        </row>
        <row r="192">
          <cell r="C192" t="str">
            <v>024901</v>
          </cell>
          <cell r="D192" t="str">
            <v>YURTDISI  BANKA</v>
          </cell>
          <cell r="E192">
            <v>124616834337781</v>
          </cell>
          <cell r="F192">
            <v>116614137227611</v>
          </cell>
          <cell r="G192">
            <v>8002697110170</v>
          </cell>
          <cell r="H192">
            <v>0</v>
          </cell>
        </row>
        <row r="193">
          <cell r="C193" t="str">
            <v>02400901</v>
          </cell>
          <cell r="D193" t="str">
            <v>VADESIZ HESAP</v>
          </cell>
          <cell r="E193">
            <v>58234610166</v>
          </cell>
          <cell r="F193">
            <v>55537500000</v>
          </cell>
          <cell r="G193">
            <v>2697110166</v>
          </cell>
          <cell r="H193">
            <v>0</v>
          </cell>
        </row>
        <row r="194">
          <cell r="C194" t="str">
            <v>02401901</v>
          </cell>
          <cell r="D194" t="str">
            <v>VADELI HESAP</v>
          </cell>
          <cell r="E194">
            <v>124558599727615</v>
          </cell>
          <cell r="F194">
            <v>116558599727611</v>
          </cell>
          <cell r="G194">
            <v>8000000000004</v>
          </cell>
          <cell r="H194">
            <v>0</v>
          </cell>
        </row>
        <row r="195">
          <cell r="C195" t="str">
            <v/>
          </cell>
          <cell r="E195" t="str">
            <v>----------------------</v>
          </cell>
          <cell r="F195" t="str">
            <v>----------------------</v>
          </cell>
          <cell r="G195" t="str">
            <v>----------------------</v>
          </cell>
          <cell r="H195" t="str">
            <v>----------------------</v>
          </cell>
        </row>
        <row r="196">
          <cell r="C196" t="str">
            <v>024HESAP</v>
          </cell>
          <cell r="D196" t="str">
            <v>LAMI...:</v>
          </cell>
          <cell r="E196">
            <v>124616834337781</v>
          </cell>
          <cell r="F196">
            <v>116614137227611</v>
          </cell>
          <cell r="G196">
            <v>8002697110170</v>
          </cell>
          <cell r="H196">
            <v>0</v>
          </cell>
        </row>
        <row r="197">
          <cell r="C197" t="str">
            <v/>
          </cell>
        </row>
        <row r="198">
          <cell r="C198" t="str">
            <v>025901</v>
          </cell>
          <cell r="D198" t="str">
            <v>YURTDISI BANKAL</v>
          </cell>
          <cell r="E198">
            <v>142027181129608</v>
          </cell>
          <cell r="F198">
            <v>135795516794229</v>
          </cell>
          <cell r="G198">
            <v>6231664335378.8604</v>
          </cell>
          <cell r="H198">
            <v>0</v>
          </cell>
        </row>
        <row r="199">
          <cell r="C199" t="str">
            <v>025902</v>
          </cell>
          <cell r="D199" t="str">
            <v>YURTDISI BANKAL</v>
          </cell>
          <cell r="E199">
            <v>352126422.06</v>
          </cell>
          <cell r="F199">
            <v>350298551.19999999</v>
          </cell>
          <cell r="G199">
            <v>1827870.86</v>
          </cell>
          <cell r="H199">
            <v>0</v>
          </cell>
        </row>
        <row r="200">
          <cell r="C200" t="str">
            <v>025907</v>
          </cell>
          <cell r="D200" t="str">
            <v>YURTDISI BANKAL</v>
          </cell>
          <cell r="E200">
            <v>1456507.74</v>
          </cell>
          <cell r="F200">
            <v>1249450</v>
          </cell>
          <cell r="G200">
            <v>207057.74</v>
          </cell>
          <cell r="H200">
            <v>0</v>
          </cell>
        </row>
        <row r="201">
          <cell r="C201" t="str">
            <v>025910</v>
          </cell>
          <cell r="D201" t="str">
            <v>YURTDISI BANKAL</v>
          </cell>
          <cell r="E201">
            <v>3165047.92</v>
          </cell>
          <cell r="F201">
            <v>3107197</v>
          </cell>
          <cell r="G201">
            <v>57850.92</v>
          </cell>
          <cell r="H201">
            <v>0</v>
          </cell>
        </row>
        <row r="202">
          <cell r="C202" t="str">
            <v>025911</v>
          </cell>
          <cell r="D202" t="str">
            <v>YURTDISI BANKAL</v>
          </cell>
          <cell r="E202">
            <v>2237230.9900000002</v>
          </cell>
          <cell r="F202">
            <v>2212866.37</v>
          </cell>
          <cell r="G202">
            <v>24364.62</v>
          </cell>
          <cell r="H202">
            <v>0</v>
          </cell>
        </row>
        <row r="203">
          <cell r="C203" t="str">
            <v>025913</v>
          </cell>
          <cell r="D203" t="str">
            <v>YURTDISI BANKAL</v>
          </cell>
          <cell r="E203">
            <v>256046138</v>
          </cell>
          <cell r="F203">
            <v>224962094</v>
          </cell>
          <cell r="G203">
            <v>31084044</v>
          </cell>
          <cell r="H203">
            <v>0</v>
          </cell>
        </row>
        <row r="204">
          <cell r="C204" t="str">
            <v>025916</v>
          </cell>
          <cell r="D204" t="str">
            <v>YURTDISI BANKAL</v>
          </cell>
          <cell r="E204">
            <v>126950.7</v>
          </cell>
          <cell r="F204">
            <v>20761</v>
          </cell>
          <cell r="G204">
            <v>106189.7</v>
          </cell>
          <cell r="H204">
            <v>0</v>
          </cell>
        </row>
        <row r="205">
          <cell r="C205" t="str">
            <v>025917</v>
          </cell>
          <cell r="D205" t="str">
            <v>YURTDISI BANKAL</v>
          </cell>
          <cell r="E205">
            <v>1186051.74</v>
          </cell>
          <cell r="F205">
            <v>1073085.3799999999</v>
          </cell>
          <cell r="G205">
            <v>112966.36</v>
          </cell>
          <cell r="H205">
            <v>0</v>
          </cell>
        </row>
        <row r="206">
          <cell r="C206" t="str">
            <v>025918</v>
          </cell>
          <cell r="D206" t="str">
            <v>YURTDISI BANKAL</v>
          </cell>
          <cell r="E206">
            <v>152974.07</v>
          </cell>
          <cell r="F206">
            <v>74911</v>
          </cell>
          <cell r="G206">
            <v>78063.070000000007</v>
          </cell>
          <cell r="H206">
            <v>0</v>
          </cell>
        </row>
        <row r="207">
          <cell r="C207" t="str">
            <v>025921</v>
          </cell>
          <cell r="D207" t="str">
            <v>YURTDISI BANKAL</v>
          </cell>
          <cell r="E207">
            <v>159688019.47</v>
          </cell>
          <cell r="F207">
            <v>157749775.59999999</v>
          </cell>
          <cell r="G207">
            <v>1938243.87</v>
          </cell>
          <cell r="H207">
            <v>0</v>
          </cell>
        </row>
        <row r="208">
          <cell r="C208" t="str">
            <v>02500901</v>
          </cell>
          <cell r="D208" t="str">
            <v>VADESIZ HESAP</v>
          </cell>
          <cell r="E208">
            <v>142027181129608</v>
          </cell>
          <cell r="F208">
            <v>135795516794229</v>
          </cell>
          <cell r="G208">
            <v>6231664335378.8604</v>
          </cell>
          <cell r="H208">
            <v>0</v>
          </cell>
        </row>
        <row r="209">
          <cell r="C209" t="str">
            <v>02500902</v>
          </cell>
          <cell r="D209" t="str">
            <v>VADESIZ HESAP</v>
          </cell>
          <cell r="E209">
            <v>352126422.06</v>
          </cell>
          <cell r="F209">
            <v>350298551.19999999</v>
          </cell>
          <cell r="G209">
            <v>1827870.86</v>
          </cell>
          <cell r="H209">
            <v>0</v>
          </cell>
        </row>
        <row r="210">
          <cell r="C210" t="str">
            <v>02500907</v>
          </cell>
          <cell r="D210" t="str">
            <v>VADESIZ HESAP</v>
          </cell>
          <cell r="E210">
            <v>1456507.74</v>
          </cell>
          <cell r="F210">
            <v>1249450</v>
          </cell>
          <cell r="G210">
            <v>207057.74</v>
          </cell>
          <cell r="H210">
            <v>0</v>
          </cell>
        </row>
        <row r="211">
          <cell r="C211" t="str">
            <v>02500910</v>
          </cell>
          <cell r="D211" t="str">
            <v>VADESIZ HESAP</v>
          </cell>
          <cell r="E211">
            <v>3165047.92</v>
          </cell>
          <cell r="F211">
            <v>3107197</v>
          </cell>
          <cell r="G211">
            <v>57850.92</v>
          </cell>
          <cell r="H211">
            <v>0</v>
          </cell>
        </row>
        <row r="212">
          <cell r="C212" t="str">
            <v>02500911</v>
          </cell>
          <cell r="D212" t="str">
            <v>VADESIZ HESAP</v>
          </cell>
          <cell r="E212">
            <v>2237230.9900000002</v>
          </cell>
          <cell r="F212">
            <v>2212866.37</v>
          </cell>
          <cell r="G212">
            <v>24364.62</v>
          </cell>
          <cell r="H212">
            <v>0</v>
          </cell>
        </row>
        <row r="213">
          <cell r="C213" t="str">
            <v>02500913</v>
          </cell>
          <cell r="D213" t="str">
            <v>VADESIZ HESAP</v>
          </cell>
          <cell r="E213">
            <v>256046138</v>
          </cell>
          <cell r="F213">
            <v>224962094</v>
          </cell>
          <cell r="G213">
            <v>31084044</v>
          </cell>
          <cell r="H213">
            <v>0</v>
          </cell>
        </row>
        <row r="214">
          <cell r="C214" t="str">
            <v>02500916</v>
          </cell>
          <cell r="D214" t="str">
            <v>VADESIZ HESAP</v>
          </cell>
          <cell r="E214">
            <v>126950.7</v>
          </cell>
          <cell r="F214">
            <v>20761</v>
          </cell>
          <cell r="G214">
            <v>106189.7</v>
          </cell>
          <cell r="H214">
            <v>0</v>
          </cell>
        </row>
        <row r="215">
          <cell r="C215" t="str">
            <v>02500917</v>
          </cell>
          <cell r="D215" t="str">
            <v>VADESIZ HESAP</v>
          </cell>
          <cell r="E215">
            <v>1186051.74</v>
          </cell>
          <cell r="F215">
            <v>1073085.3799999999</v>
          </cell>
          <cell r="G215">
            <v>112966.36</v>
          </cell>
          <cell r="H215">
            <v>0</v>
          </cell>
        </row>
        <row r="216">
          <cell r="C216" t="str">
            <v>02500918</v>
          </cell>
          <cell r="D216" t="str">
            <v>VADESIZ HESAP</v>
          </cell>
          <cell r="E216">
            <v>152974.07</v>
          </cell>
          <cell r="F216">
            <v>74911</v>
          </cell>
          <cell r="G216">
            <v>78063.070000000007</v>
          </cell>
          <cell r="H216">
            <v>0</v>
          </cell>
        </row>
        <row r="217">
          <cell r="C217" t="str">
            <v>02500921</v>
          </cell>
          <cell r="D217" t="str">
            <v>VADESIZ HESAP</v>
          </cell>
          <cell r="E217">
            <v>159688019.47</v>
          </cell>
          <cell r="F217">
            <v>157749775.59999999</v>
          </cell>
          <cell r="G217">
            <v>1938243.87</v>
          </cell>
          <cell r="H217">
            <v>0</v>
          </cell>
        </row>
        <row r="218">
          <cell r="C218" t="str">
            <v>025000901</v>
          </cell>
          <cell r="D218" t="str">
            <v>SERBEST HESAP (</v>
          </cell>
          <cell r="E218">
            <v>142027181129608</v>
          </cell>
          <cell r="F218">
            <v>135795516794229</v>
          </cell>
          <cell r="G218">
            <v>6231664335378.8604</v>
          </cell>
          <cell r="H218">
            <v>0</v>
          </cell>
        </row>
        <row r="219">
          <cell r="C219" t="str">
            <v>025000902</v>
          </cell>
          <cell r="D219" t="str">
            <v>SERBEST HESAP (</v>
          </cell>
          <cell r="E219">
            <v>352126422.06</v>
          </cell>
          <cell r="F219">
            <v>350298551.19999999</v>
          </cell>
          <cell r="G219">
            <v>1827870.86</v>
          </cell>
          <cell r="H219">
            <v>0</v>
          </cell>
        </row>
        <row r="220">
          <cell r="C220" t="str">
            <v>025000907</v>
          </cell>
          <cell r="D220" t="str">
            <v>SERBEST HESAP (</v>
          </cell>
          <cell r="E220">
            <v>1456507.74</v>
          </cell>
          <cell r="F220">
            <v>1249450</v>
          </cell>
          <cell r="G220">
            <v>207057.74</v>
          </cell>
          <cell r="H220">
            <v>0</v>
          </cell>
        </row>
        <row r="221">
          <cell r="C221" t="str">
            <v>025000910</v>
          </cell>
          <cell r="D221" t="str">
            <v>SERBEST HESAP (</v>
          </cell>
          <cell r="E221">
            <v>3165047.92</v>
          </cell>
          <cell r="F221">
            <v>3107197</v>
          </cell>
          <cell r="G221">
            <v>57850.92</v>
          </cell>
          <cell r="H221">
            <v>0</v>
          </cell>
        </row>
        <row r="222">
          <cell r="C222" t="str">
            <v>025000911</v>
          </cell>
          <cell r="D222" t="str">
            <v>SERBEST HESAP (</v>
          </cell>
          <cell r="E222">
            <v>2237230.9900000002</v>
          </cell>
          <cell r="F222">
            <v>2212866.37</v>
          </cell>
          <cell r="G222">
            <v>24364.62</v>
          </cell>
          <cell r="H222">
            <v>0</v>
          </cell>
        </row>
        <row r="223">
          <cell r="C223" t="str">
            <v>025000913</v>
          </cell>
          <cell r="D223" t="str">
            <v>SERBEST HESAP (</v>
          </cell>
          <cell r="E223">
            <v>256046138</v>
          </cell>
          <cell r="F223">
            <v>224962094</v>
          </cell>
          <cell r="G223">
            <v>31084044</v>
          </cell>
          <cell r="H223">
            <v>0</v>
          </cell>
        </row>
        <row r="224">
          <cell r="C224" t="str">
            <v>025000916</v>
          </cell>
          <cell r="D224" t="str">
            <v>SERBEST HESAP (</v>
          </cell>
          <cell r="E224">
            <v>126950.7</v>
          </cell>
          <cell r="F224">
            <v>20761</v>
          </cell>
          <cell r="G224">
            <v>106189.7</v>
          </cell>
          <cell r="H224">
            <v>0</v>
          </cell>
        </row>
        <row r="225">
          <cell r="C225" t="str">
            <v>025000917</v>
          </cell>
          <cell r="D225" t="str">
            <v>SERBEST HESAP (</v>
          </cell>
          <cell r="E225">
            <v>1186051.74</v>
          </cell>
          <cell r="F225">
            <v>1073085.3799999999</v>
          </cell>
          <cell r="G225">
            <v>112966.36</v>
          </cell>
          <cell r="H225">
            <v>0</v>
          </cell>
        </row>
        <row r="226">
          <cell r="C226" t="str">
            <v>025000918</v>
          </cell>
          <cell r="D226" t="str">
            <v>SERBEST HESAP (</v>
          </cell>
          <cell r="E226">
            <v>152974.07</v>
          </cell>
          <cell r="F226">
            <v>74911</v>
          </cell>
          <cell r="G226">
            <v>78063.070000000007</v>
          </cell>
          <cell r="H226">
            <v>0</v>
          </cell>
        </row>
        <row r="227">
          <cell r="C227" t="str">
            <v>025000921</v>
          </cell>
          <cell r="D227" t="str">
            <v>SERBEST HESAP (</v>
          </cell>
          <cell r="E227">
            <v>159688019.47</v>
          </cell>
          <cell r="F227">
            <v>157749775.59999999</v>
          </cell>
          <cell r="G227">
            <v>1938243.87</v>
          </cell>
          <cell r="H227">
            <v>0</v>
          </cell>
        </row>
        <row r="228">
          <cell r="C228" t="str">
            <v/>
          </cell>
          <cell r="E228" t="str">
            <v>----------------------</v>
          </cell>
          <cell r="F228" t="str">
            <v>----------------------</v>
          </cell>
          <cell r="G228" t="str">
            <v>----------------------</v>
          </cell>
          <cell r="H228" t="str">
            <v>----------------------</v>
          </cell>
        </row>
        <row r="229">
          <cell r="C229" t="str">
            <v>025HESAP</v>
          </cell>
          <cell r="D229" t="str">
            <v>LAMI...:</v>
          </cell>
          <cell r="E229">
            <v>142027957314950</v>
          </cell>
          <cell r="F229">
            <v>135796257542920</v>
          </cell>
          <cell r="G229">
            <v>6231699772030</v>
          </cell>
          <cell r="H229">
            <v>0</v>
          </cell>
        </row>
        <row r="230">
          <cell r="C230" t="str">
            <v/>
          </cell>
        </row>
        <row r="231">
          <cell r="C231" t="str">
            <v>028901</v>
          </cell>
          <cell r="D231" t="str">
            <v>OZEL FINANS KUR</v>
          </cell>
          <cell r="E231">
            <v>8598808388806</v>
          </cell>
          <cell r="F231">
            <v>8589924830499</v>
          </cell>
          <cell r="G231">
            <v>8883558307</v>
          </cell>
          <cell r="H231">
            <v>0</v>
          </cell>
        </row>
        <row r="232">
          <cell r="C232" t="str">
            <v>02800901</v>
          </cell>
          <cell r="D232" t="str">
            <v>OZEL FINANS KUR</v>
          </cell>
          <cell r="E232">
            <v>8598808388806</v>
          </cell>
          <cell r="F232">
            <v>8589924830499</v>
          </cell>
          <cell r="G232">
            <v>8883558307</v>
          </cell>
          <cell r="H232">
            <v>0</v>
          </cell>
        </row>
        <row r="233">
          <cell r="C233" t="str">
            <v/>
          </cell>
          <cell r="E233" t="str">
            <v>----------------------</v>
          </cell>
          <cell r="F233" t="str">
            <v>----------------------</v>
          </cell>
          <cell r="G233" t="str">
            <v>----------------------</v>
          </cell>
          <cell r="H233" t="str">
            <v>----------------------</v>
          </cell>
        </row>
        <row r="234">
          <cell r="C234" t="str">
            <v>028HESAP</v>
          </cell>
          <cell r="D234" t="str">
            <v>LAMI...:</v>
          </cell>
          <cell r="E234">
            <v>8598808388806</v>
          </cell>
          <cell r="F234">
            <v>8589924830499</v>
          </cell>
          <cell r="G234">
            <v>8883558307</v>
          </cell>
          <cell r="H234">
            <v>0</v>
          </cell>
        </row>
        <row r="235">
          <cell r="C235" t="str">
            <v/>
          </cell>
        </row>
        <row r="236">
          <cell r="C236" t="str">
            <v>029901</v>
          </cell>
          <cell r="D236" t="str">
            <v>OZEL FINANS KUR</v>
          </cell>
          <cell r="E236">
            <v>13539722732004.301</v>
          </cell>
          <cell r="F236">
            <v>12821369098720.301</v>
          </cell>
          <cell r="G236">
            <v>718353633283.94995</v>
          </cell>
          <cell r="H236">
            <v>0</v>
          </cell>
        </row>
        <row r="237">
          <cell r="C237" t="str">
            <v>029902</v>
          </cell>
          <cell r="D237" t="str">
            <v>OZEL FINANS KUR</v>
          </cell>
          <cell r="E237">
            <v>27112710.870000001</v>
          </cell>
          <cell r="F237">
            <v>26805652.34</v>
          </cell>
          <cell r="G237">
            <v>307058.53000000003</v>
          </cell>
          <cell r="H237">
            <v>0</v>
          </cell>
        </row>
        <row r="238">
          <cell r="C238" t="str">
            <v>029921</v>
          </cell>
          <cell r="D238" t="str">
            <v>OZEL FINANS KUR</v>
          </cell>
          <cell r="E238">
            <v>1854045.08</v>
          </cell>
          <cell r="F238">
            <v>1660620.56</v>
          </cell>
          <cell r="G238">
            <v>193424.52</v>
          </cell>
          <cell r="H238">
            <v>0</v>
          </cell>
        </row>
        <row r="239">
          <cell r="C239" t="str">
            <v>02900901</v>
          </cell>
          <cell r="D239" t="str">
            <v>FINANS KURUMU Y</v>
          </cell>
          <cell r="E239">
            <v>13524297113404.301</v>
          </cell>
          <cell r="F239">
            <v>12805943480120.301</v>
          </cell>
          <cell r="G239">
            <v>718353633283.94995</v>
          </cell>
          <cell r="H239">
            <v>0</v>
          </cell>
        </row>
        <row r="240">
          <cell r="C240" t="str">
            <v>02900902</v>
          </cell>
          <cell r="D240" t="str">
            <v>FINANS KURUMU Y</v>
          </cell>
          <cell r="E240">
            <v>27034357.870000001</v>
          </cell>
          <cell r="F240">
            <v>26727299.34</v>
          </cell>
          <cell r="G240">
            <v>307058.53000000003</v>
          </cell>
          <cell r="H240">
            <v>0</v>
          </cell>
        </row>
        <row r="241">
          <cell r="C241" t="str">
            <v>02900921</v>
          </cell>
          <cell r="D241" t="str">
            <v>FINANS KURUMU Y</v>
          </cell>
          <cell r="E241">
            <v>1854045.08</v>
          </cell>
          <cell r="F241">
            <v>1660620.56</v>
          </cell>
          <cell r="G241">
            <v>193424.52</v>
          </cell>
          <cell r="H241">
            <v>0</v>
          </cell>
        </row>
        <row r="242">
          <cell r="C242" t="str">
            <v>02901901</v>
          </cell>
          <cell r="D242" t="str">
            <v>VADELİ HESAP YP</v>
          </cell>
          <cell r="E242">
            <v>15425618600</v>
          </cell>
          <cell r="F242">
            <v>15425618600</v>
          </cell>
          <cell r="G242">
            <v>0</v>
          </cell>
          <cell r="H242">
            <v>0</v>
          </cell>
        </row>
        <row r="243">
          <cell r="C243" t="str">
            <v>02901902</v>
          </cell>
          <cell r="D243" t="str">
            <v>VADELİ HESAP YP</v>
          </cell>
          <cell r="E243">
            <v>78353</v>
          </cell>
          <cell r="F243">
            <v>78353</v>
          </cell>
          <cell r="G243">
            <v>0</v>
          </cell>
          <cell r="H243">
            <v>0</v>
          </cell>
        </row>
        <row r="244">
          <cell r="C244" t="str">
            <v/>
          </cell>
          <cell r="E244" t="str">
            <v>----------------------</v>
          </cell>
          <cell r="F244" t="str">
            <v>----------------------</v>
          </cell>
          <cell r="G244" t="str">
            <v>----------------------</v>
          </cell>
          <cell r="H244" t="str">
            <v>----------------------</v>
          </cell>
        </row>
        <row r="245">
          <cell r="C245" t="str">
            <v>029HESAP</v>
          </cell>
          <cell r="D245" t="str">
            <v>LAMI...:</v>
          </cell>
          <cell r="E245">
            <v>13539751698760.199</v>
          </cell>
          <cell r="F245">
            <v>12821397564993.199</v>
          </cell>
          <cell r="G245">
            <v>718354133767</v>
          </cell>
          <cell r="H245">
            <v>0</v>
          </cell>
        </row>
        <row r="246">
          <cell r="C246" t="str">
            <v/>
          </cell>
        </row>
        <row r="247">
          <cell r="C247" t="str">
            <v>030901</v>
          </cell>
          <cell r="D247" t="str">
            <v>MENKUL DEGERLER</v>
          </cell>
          <cell r="E247">
            <v>1052683028388</v>
          </cell>
          <cell r="F247">
            <v>526341514194</v>
          </cell>
          <cell r="G247">
            <v>526341514194</v>
          </cell>
          <cell r="H247">
            <v>0</v>
          </cell>
        </row>
        <row r="248">
          <cell r="C248" t="str">
            <v>03020901</v>
          </cell>
          <cell r="D248" t="str">
            <v>HİSSE SENETLERİ</v>
          </cell>
          <cell r="E248">
            <v>1052683028388</v>
          </cell>
          <cell r="F248">
            <v>526341514194</v>
          </cell>
          <cell r="G248">
            <v>526341514194</v>
          </cell>
          <cell r="H248">
            <v>0</v>
          </cell>
        </row>
        <row r="249">
          <cell r="C249" t="str">
            <v>030200901</v>
          </cell>
          <cell r="D249" t="str">
            <v>BORSAYA KOTE Hİ</v>
          </cell>
          <cell r="E249">
            <v>1052683028388</v>
          </cell>
          <cell r="F249">
            <v>526341514194</v>
          </cell>
          <cell r="G249">
            <v>526341514194</v>
          </cell>
          <cell r="H249">
            <v>0</v>
          </cell>
        </row>
        <row r="250">
          <cell r="C250" t="str">
            <v/>
          </cell>
          <cell r="E250" t="str">
            <v>----------------------</v>
          </cell>
          <cell r="F250" t="str">
            <v>----------------------</v>
          </cell>
          <cell r="G250" t="str">
            <v>----------------------</v>
          </cell>
          <cell r="H250" t="str">
            <v>----------------------</v>
          </cell>
        </row>
        <row r="251">
          <cell r="C251" t="str">
            <v>030HESAP</v>
          </cell>
          <cell r="D251" t="str">
            <v>LAMI...:</v>
          </cell>
          <cell r="E251">
            <v>1052683028388</v>
          </cell>
          <cell r="F251">
            <v>526341514194</v>
          </cell>
          <cell r="G251">
            <v>526341514194</v>
          </cell>
          <cell r="H251">
            <v>0</v>
          </cell>
        </row>
        <row r="252">
          <cell r="C252" t="str">
            <v/>
          </cell>
        </row>
        <row r="253">
          <cell r="C253" t="str">
            <v>031901</v>
          </cell>
          <cell r="D253" t="str">
            <v>AL-SAT.AMAÇ.MEN</v>
          </cell>
          <cell r="E253">
            <v>166370791900000</v>
          </cell>
          <cell r="F253">
            <v>142708267100000</v>
          </cell>
          <cell r="G253">
            <v>23662524800000</v>
          </cell>
          <cell r="H253">
            <v>0</v>
          </cell>
        </row>
        <row r="254">
          <cell r="C254" t="str">
            <v>031902</v>
          </cell>
          <cell r="D254" t="str">
            <v>AL-SAT.AMAÇ.MEN</v>
          </cell>
          <cell r="E254">
            <v>34600000</v>
          </cell>
          <cell r="F254">
            <v>17300000</v>
          </cell>
          <cell r="G254">
            <v>17300000</v>
          </cell>
          <cell r="H254">
            <v>0</v>
          </cell>
        </row>
        <row r="255">
          <cell r="C255" t="str">
            <v>03140901</v>
          </cell>
          <cell r="D255" t="str">
            <v>YATIRIM FONLARI</v>
          </cell>
          <cell r="E255">
            <v>149288671900000</v>
          </cell>
          <cell r="F255">
            <v>125626147100000</v>
          </cell>
          <cell r="G255">
            <v>23662524800000</v>
          </cell>
          <cell r="H255">
            <v>0</v>
          </cell>
        </row>
        <row r="256">
          <cell r="C256" t="str">
            <v>03140902</v>
          </cell>
          <cell r="D256" t="str">
            <v>YATIRIM FONLARI</v>
          </cell>
          <cell r="E256">
            <v>17300000</v>
          </cell>
          <cell r="F256">
            <v>0</v>
          </cell>
          <cell r="G256">
            <v>17300000</v>
          </cell>
          <cell r="H256">
            <v>0</v>
          </cell>
        </row>
        <row r="257">
          <cell r="C257" t="str">
            <v>031401901</v>
          </cell>
          <cell r="D257" t="str">
            <v>KATILMA FONLARI</v>
          </cell>
          <cell r="E257">
            <v>149288671900000</v>
          </cell>
          <cell r="F257">
            <v>125626147100000</v>
          </cell>
          <cell r="G257">
            <v>23662524800000</v>
          </cell>
          <cell r="H257">
            <v>0</v>
          </cell>
        </row>
        <row r="258">
          <cell r="C258" t="str">
            <v>031401902</v>
          </cell>
          <cell r="D258" t="str">
            <v>KATILMA FONLARI</v>
          </cell>
          <cell r="E258">
            <v>17300000</v>
          </cell>
          <cell r="F258">
            <v>0</v>
          </cell>
          <cell r="G258">
            <v>17300000</v>
          </cell>
          <cell r="H258">
            <v>0</v>
          </cell>
        </row>
        <row r="259">
          <cell r="C259" t="str">
            <v>03150901</v>
          </cell>
          <cell r="D259" t="str">
            <v>YATIRIM FONLARI</v>
          </cell>
          <cell r="E259">
            <v>17082120000000</v>
          </cell>
          <cell r="F259">
            <v>17082120000000</v>
          </cell>
          <cell r="G259">
            <v>0</v>
          </cell>
          <cell r="H259">
            <v>0</v>
          </cell>
        </row>
        <row r="260">
          <cell r="C260" t="str">
            <v>03150902</v>
          </cell>
          <cell r="D260" t="str">
            <v>YATIRIM FONLARI</v>
          </cell>
          <cell r="E260">
            <v>17300000</v>
          </cell>
          <cell r="F260">
            <v>17300000</v>
          </cell>
          <cell r="G260">
            <v>0</v>
          </cell>
          <cell r="H260">
            <v>0</v>
          </cell>
        </row>
        <row r="261">
          <cell r="C261" t="str">
            <v/>
          </cell>
          <cell r="E261" t="str">
            <v>----------------------</v>
          </cell>
          <cell r="F261" t="str">
            <v>----------------------</v>
          </cell>
          <cell r="G261" t="str">
            <v>----------------------</v>
          </cell>
          <cell r="H261" t="str">
            <v>----------------------</v>
          </cell>
        </row>
        <row r="262">
          <cell r="C262" t="str">
            <v>031HESAP</v>
          </cell>
          <cell r="D262" t="str">
            <v>LAMI...:</v>
          </cell>
          <cell r="E262">
            <v>166370826500000</v>
          </cell>
          <cell r="F262">
            <v>142708284400000</v>
          </cell>
          <cell r="G262">
            <v>23662542100000</v>
          </cell>
          <cell r="H262">
            <v>0</v>
          </cell>
        </row>
        <row r="263">
          <cell r="C263" t="str">
            <v/>
          </cell>
        </row>
        <row r="264">
          <cell r="C264" t="str">
            <v/>
          </cell>
          <cell r="E264" t="str">
            <v>----------------------</v>
          </cell>
          <cell r="F264" t="str">
            <v>----------------------</v>
          </cell>
          <cell r="G264" t="str">
            <v>----------------------</v>
          </cell>
          <cell r="H264" t="str">
            <v>----------------------</v>
          </cell>
        </row>
        <row r="265">
          <cell r="C265" t="str">
            <v>0GRU</v>
          </cell>
          <cell r="D265" t="str">
            <v>LAMI</v>
          </cell>
          <cell r="E265">
            <v>6168593952443580</v>
          </cell>
          <cell r="F265">
            <v>6101841955754850</v>
          </cell>
          <cell r="G265">
            <v>66751997126161.5</v>
          </cell>
          <cell r="H265">
            <v>437427</v>
          </cell>
        </row>
        <row r="266">
          <cell r="C266" t="str">
            <v/>
          </cell>
        </row>
        <row r="267">
          <cell r="C267" t="str">
            <v>100901</v>
          </cell>
          <cell r="D267" t="str">
            <v>SATICILAR (TP)</v>
          </cell>
          <cell r="E267">
            <v>90030292527877</v>
          </cell>
          <cell r="F267">
            <v>79507807693187</v>
          </cell>
          <cell r="G267">
            <v>10522484834690</v>
          </cell>
          <cell r="H267">
            <v>0</v>
          </cell>
        </row>
        <row r="268">
          <cell r="C268" t="str">
            <v>10005901</v>
          </cell>
          <cell r="D268" t="str">
            <v>SAT.180 GVKF.HV</v>
          </cell>
          <cell r="E268">
            <v>7782775000</v>
          </cell>
          <cell r="F268">
            <v>0</v>
          </cell>
          <cell r="G268">
            <v>7782775000</v>
          </cell>
          <cell r="H268">
            <v>0</v>
          </cell>
        </row>
        <row r="269">
          <cell r="C269" t="str">
            <v>10009901</v>
          </cell>
          <cell r="D269" t="str">
            <v>SAT.LEASİNG TL</v>
          </cell>
          <cell r="E269">
            <v>7400410721384</v>
          </cell>
          <cell r="F269">
            <v>7385260721384</v>
          </cell>
          <cell r="G269">
            <v>15150000000</v>
          </cell>
          <cell r="H269">
            <v>0</v>
          </cell>
        </row>
        <row r="270">
          <cell r="C270" t="str">
            <v>10010901</v>
          </cell>
          <cell r="D270" t="str">
            <v>SAT.LEA. $ ENDE</v>
          </cell>
          <cell r="E270">
            <v>41862146964916</v>
          </cell>
          <cell r="F270">
            <v>41238546756409</v>
          </cell>
          <cell r="G270">
            <v>623600208507</v>
          </cell>
          <cell r="H270">
            <v>0</v>
          </cell>
        </row>
        <row r="271">
          <cell r="C271" t="str">
            <v>10013901</v>
          </cell>
          <cell r="D271" t="str">
            <v>SAT.LEA. EURO.E</v>
          </cell>
          <cell r="E271">
            <v>18999891476912</v>
          </cell>
          <cell r="F271">
            <v>18700704928160</v>
          </cell>
          <cell r="G271">
            <v>299186548752</v>
          </cell>
          <cell r="H271">
            <v>0</v>
          </cell>
        </row>
        <row r="272">
          <cell r="C272" t="str">
            <v>10099901</v>
          </cell>
          <cell r="D272" t="str">
            <v>SAT. PROJESİZ Ö</v>
          </cell>
          <cell r="E272">
            <v>21760060589665</v>
          </cell>
          <cell r="F272">
            <v>12183295287234</v>
          </cell>
          <cell r="G272">
            <v>9576765302431</v>
          </cell>
          <cell r="H272">
            <v>0</v>
          </cell>
        </row>
        <row r="273">
          <cell r="C273" t="str">
            <v/>
          </cell>
          <cell r="E273" t="str">
            <v>----------------------</v>
          </cell>
          <cell r="F273" t="str">
            <v>----------------------</v>
          </cell>
          <cell r="G273" t="str">
            <v>----------------------</v>
          </cell>
          <cell r="H273" t="str">
            <v>----------------------</v>
          </cell>
        </row>
        <row r="274">
          <cell r="C274" t="str">
            <v>100HESAP</v>
          </cell>
          <cell r="D274" t="str">
            <v>LAMI...:</v>
          </cell>
          <cell r="E274">
            <v>90030292527877</v>
          </cell>
          <cell r="F274">
            <v>79507807693187</v>
          </cell>
          <cell r="G274">
            <v>10522484834690</v>
          </cell>
          <cell r="H274">
            <v>0</v>
          </cell>
        </row>
        <row r="275">
          <cell r="C275" t="str">
            <v/>
          </cell>
        </row>
        <row r="276">
          <cell r="C276" t="str">
            <v>102901</v>
          </cell>
          <cell r="D276" t="str">
            <v>OZKAYNAK URE.DE</v>
          </cell>
          <cell r="E276">
            <v>45835047561523.398</v>
          </cell>
          <cell r="F276">
            <v>45661040217591.398</v>
          </cell>
          <cell r="G276">
            <v>174007343932</v>
          </cell>
          <cell r="H276">
            <v>0</v>
          </cell>
        </row>
        <row r="277">
          <cell r="C277" t="str">
            <v>10200901</v>
          </cell>
          <cell r="D277" t="str">
            <v>30 GV. MUSTERIL</v>
          </cell>
          <cell r="E277">
            <v>34417910783188.398</v>
          </cell>
          <cell r="F277">
            <v>34243903439256.398</v>
          </cell>
          <cell r="G277">
            <v>174007343932</v>
          </cell>
          <cell r="H277">
            <v>0</v>
          </cell>
        </row>
        <row r="278">
          <cell r="C278" t="str">
            <v>102001901</v>
          </cell>
          <cell r="D278" t="str">
            <v>GERCEK</v>
          </cell>
          <cell r="E278">
            <v>127581688335</v>
          </cell>
          <cell r="F278">
            <v>84346905733</v>
          </cell>
          <cell r="G278">
            <v>43234782602</v>
          </cell>
          <cell r="H278">
            <v>0</v>
          </cell>
        </row>
        <row r="279">
          <cell r="C279" t="str">
            <v>1020010901</v>
          </cell>
          <cell r="D279" t="str">
            <v>TL GERCEK</v>
          </cell>
          <cell r="E279">
            <v>112169153335</v>
          </cell>
          <cell r="F279">
            <v>68934370733</v>
          </cell>
          <cell r="G279">
            <v>43234782602</v>
          </cell>
          <cell r="H279">
            <v>0</v>
          </cell>
        </row>
        <row r="280">
          <cell r="C280" t="str">
            <v>1020013901</v>
          </cell>
          <cell r="D280" t="str">
            <v>EURO ENDEKSLİ</v>
          </cell>
          <cell r="E280">
            <v>15412535000</v>
          </cell>
          <cell r="F280">
            <v>15412535000</v>
          </cell>
          <cell r="G280">
            <v>0</v>
          </cell>
          <cell r="H280">
            <v>0</v>
          </cell>
        </row>
        <row r="281">
          <cell r="C281" t="str">
            <v>102002901</v>
          </cell>
          <cell r="D281" t="str">
            <v>TUZEL KISI</v>
          </cell>
          <cell r="E281">
            <v>19866058779466.398</v>
          </cell>
          <cell r="F281">
            <v>19735286218136.398</v>
          </cell>
          <cell r="G281">
            <v>130772561330</v>
          </cell>
          <cell r="H281">
            <v>0</v>
          </cell>
        </row>
        <row r="282">
          <cell r="C282" t="str">
            <v>1020020901</v>
          </cell>
          <cell r="D282" t="str">
            <v>TL TUZEL</v>
          </cell>
          <cell r="E282">
            <v>8185736249897</v>
          </cell>
          <cell r="F282">
            <v>8054963688567</v>
          </cell>
          <cell r="G282">
            <v>130772561330</v>
          </cell>
          <cell r="H282">
            <v>0</v>
          </cell>
        </row>
        <row r="283">
          <cell r="C283" t="str">
            <v>1020023901</v>
          </cell>
          <cell r="D283" t="str">
            <v>EURO ENDEKSLİ</v>
          </cell>
          <cell r="E283">
            <v>11680322529569.4</v>
          </cell>
          <cell r="F283">
            <v>11680322529569.4</v>
          </cell>
          <cell r="G283">
            <v>0</v>
          </cell>
          <cell r="H283">
            <v>0</v>
          </cell>
        </row>
        <row r="284">
          <cell r="C284" t="str">
            <v>102009901</v>
          </cell>
          <cell r="D284" t="str">
            <v>30 GV ÖZKAYNAK</v>
          </cell>
          <cell r="E284">
            <v>14424270315387</v>
          </cell>
          <cell r="F284">
            <v>14424270315387</v>
          </cell>
          <cell r="G284">
            <v>0</v>
          </cell>
          <cell r="H284">
            <v>0</v>
          </cell>
        </row>
        <row r="285">
          <cell r="C285" t="str">
            <v>1020093901</v>
          </cell>
          <cell r="D285" t="str">
            <v>EURO ENDEKSLİ</v>
          </cell>
          <cell r="E285">
            <v>14424270315387</v>
          </cell>
          <cell r="F285">
            <v>14424270315387</v>
          </cell>
          <cell r="G285">
            <v>0</v>
          </cell>
          <cell r="H285">
            <v>0</v>
          </cell>
        </row>
        <row r="286">
          <cell r="C286" t="str">
            <v>10202901</v>
          </cell>
          <cell r="D286" t="str">
            <v>180 GV. MUSTERI</v>
          </cell>
          <cell r="E286">
            <v>25656715335</v>
          </cell>
          <cell r="F286">
            <v>25656715335</v>
          </cell>
          <cell r="G286">
            <v>0</v>
          </cell>
          <cell r="H286">
            <v>0</v>
          </cell>
        </row>
        <row r="287">
          <cell r="C287" t="str">
            <v>102022901</v>
          </cell>
          <cell r="D287" t="str">
            <v>TUZEL KISI</v>
          </cell>
          <cell r="E287">
            <v>20501132000</v>
          </cell>
          <cell r="F287">
            <v>20501132000</v>
          </cell>
          <cell r="G287">
            <v>0</v>
          </cell>
          <cell r="H287">
            <v>0</v>
          </cell>
        </row>
        <row r="288">
          <cell r="C288" t="str">
            <v>1020221901</v>
          </cell>
          <cell r="D288" t="str">
            <v>$ ENDEKSLI TUZE</v>
          </cell>
          <cell r="E288">
            <v>20501132000</v>
          </cell>
          <cell r="F288">
            <v>20501132000</v>
          </cell>
          <cell r="G288">
            <v>0</v>
          </cell>
          <cell r="H288">
            <v>0</v>
          </cell>
        </row>
        <row r="289">
          <cell r="C289" t="str">
            <v>102029901</v>
          </cell>
          <cell r="D289" t="str">
            <v>180 GV ÖZK KUR</v>
          </cell>
          <cell r="E289">
            <v>5155583335</v>
          </cell>
          <cell r="F289">
            <v>5155583335</v>
          </cell>
          <cell r="G289">
            <v>0</v>
          </cell>
          <cell r="H289">
            <v>0</v>
          </cell>
        </row>
        <row r="290">
          <cell r="C290" t="str">
            <v>1020291901</v>
          </cell>
          <cell r="D290" t="str">
            <v>180 GV.ÖZK.KUR</v>
          </cell>
          <cell r="E290">
            <v>5155583335</v>
          </cell>
          <cell r="F290">
            <v>5155583335</v>
          </cell>
          <cell r="G290">
            <v>0</v>
          </cell>
          <cell r="H290">
            <v>0</v>
          </cell>
        </row>
        <row r="291">
          <cell r="C291" t="str">
            <v>10203901</v>
          </cell>
          <cell r="D291" t="str">
            <v>360 GV. MUSTERI</v>
          </cell>
          <cell r="E291">
            <v>11391480063000</v>
          </cell>
          <cell r="F291">
            <v>11391480063000</v>
          </cell>
          <cell r="G291">
            <v>0</v>
          </cell>
          <cell r="H291">
            <v>0</v>
          </cell>
        </row>
        <row r="292">
          <cell r="C292" t="str">
            <v>102032901</v>
          </cell>
          <cell r="D292" t="str">
            <v>TUZEL KISI</v>
          </cell>
          <cell r="E292">
            <v>6021075000000</v>
          </cell>
          <cell r="F292">
            <v>6021075000000</v>
          </cell>
          <cell r="G292">
            <v>0</v>
          </cell>
          <cell r="H292">
            <v>0</v>
          </cell>
        </row>
        <row r="293">
          <cell r="C293" t="str">
            <v>1020323901</v>
          </cell>
          <cell r="D293" t="str">
            <v>EURO ENDEKSLİ</v>
          </cell>
          <cell r="E293">
            <v>6021075000000</v>
          </cell>
          <cell r="F293">
            <v>6021075000000</v>
          </cell>
          <cell r="G293">
            <v>0</v>
          </cell>
          <cell r="H293">
            <v>0</v>
          </cell>
        </row>
        <row r="294">
          <cell r="C294" t="str">
            <v>102039901</v>
          </cell>
          <cell r="D294" t="str">
            <v>360 GV ÖZK KUR</v>
          </cell>
          <cell r="E294">
            <v>5370405063000</v>
          </cell>
          <cell r="F294">
            <v>5370405063000</v>
          </cell>
          <cell r="G294">
            <v>0</v>
          </cell>
          <cell r="H294">
            <v>0</v>
          </cell>
        </row>
        <row r="295">
          <cell r="C295" t="str">
            <v>1020393901</v>
          </cell>
          <cell r="D295" t="str">
            <v>EURO ENDEKSLİ</v>
          </cell>
          <cell r="E295">
            <v>5370405063000</v>
          </cell>
          <cell r="F295">
            <v>5370405063000</v>
          </cell>
          <cell r="G295">
            <v>0</v>
          </cell>
          <cell r="H295">
            <v>0</v>
          </cell>
        </row>
        <row r="296">
          <cell r="C296" t="str">
            <v/>
          </cell>
          <cell r="E296" t="str">
            <v>----------------------</v>
          </cell>
          <cell r="F296" t="str">
            <v>----------------------</v>
          </cell>
          <cell r="G296" t="str">
            <v>----------------------</v>
          </cell>
          <cell r="H296" t="str">
            <v>----------------------</v>
          </cell>
        </row>
        <row r="297">
          <cell r="C297" t="str">
            <v>102HESAP</v>
          </cell>
          <cell r="D297" t="str">
            <v>LAMI...:</v>
          </cell>
          <cell r="E297">
            <v>45835047561523.398</v>
          </cell>
          <cell r="F297">
            <v>45661040217591.398</v>
          </cell>
          <cell r="G297">
            <v>174007343932</v>
          </cell>
          <cell r="H297">
            <v>0</v>
          </cell>
        </row>
        <row r="298">
          <cell r="C298" t="str">
            <v/>
          </cell>
        </row>
        <row r="299">
          <cell r="C299" t="str">
            <v>104901</v>
          </cell>
          <cell r="D299" t="str">
            <v>OZKAYNAK KAR-ZA</v>
          </cell>
          <cell r="E299">
            <v>2433148298776</v>
          </cell>
          <cell r="F299">
            <v>1266007323776</v>
          </cell>
          <cell r="G299">
            <v>1167140975000</v>
          </cell>
          <cell r="H299">
            <v>0</v>
          </cell>
        </row>
        <row r="300">
          <cell r="C300" t="str">
            <v>10400901</v>
          </cell>
          <cell r="D300" t="str">
            <v>30 GV. MUSTERIL</v>
          </cell>
          <cell r="E300">
            <v>2433148298776</v>
          </cell>
          <cell r="F300">
            <v>1266007323776</v>
          </cell>
          <cell r="G300">
            <v>1167140975000</v>
          </cell>
          <cell r="H300">
            <v>0</v>
          </cell>
        </row>
        <row r="301">
          <cell r="C301" t="str">
            <v>104002901</v>
          </cell>
          <cell r="D301" t="str">
            <v>TUZEL KISI</v>
          </cell>
          <cell r="E301">
            <v>2433148298776</v>
          </cell>
          <cell r="F301">
            <v>1266007323776</v>
          </cell>
          <cell r="G301">
            <v>1167140975000</v>
          </cell>
          <cell r="H301">
            <v>0</v>
          </cell>
        </row>
        <row r="302">
          <cell r="C302" t="str">
            <v>1040020901</v>
          </cell>
          <cell r="D302" t="str">
            <v>TL TUZEL</v>
          </cell>
          <cell r="E302">
            <v>2433148298776</v>
          </cell>
          <cell r="F302">
            <v>1266007323776</v>
          </cell>
          <cell r="G302">
            <v>1167140975000</v>
          </cell>
          <cell r="H302">
            <v>0</v>
          </cell>
        </row>
        <row r="303">
          <cell r="C303" t="str">
            <v/>
          </cell>
          <cell r="E303" t="str">
            <v>----------------------</v>
          </cell>
          <cell r="F303" t="str">
            <v>----------------------</v>
          </cell>
          <cell r="G303" t="str">
            <v>----------------------</v>
          </cell>
          <cell r="H303" t="str">
            <v>----------------------</v>
          </cell>
        </row>
        <row r="304">
          <cell r="C304" t="str">
            <v>104HESAP</v>
          </cell>
          <cell r="D304" t="str">
            <v>LAMI...:</v>
          </cell>
          <cell r="E304">
            <v>2433148298776</v>
          </cell>
          <cell r="F304">
            <v>1266007323776</v>
          </cell>
          <cell r="G304">
            <v>1167140975000</v>
          </cell>
          <cell r="H304">
            <v>0</v>
          </cell>
        </row>
        <row r="305">
          <cell r="C305" t="str">
            <v/>
          </cell>
        </row>
        <row r="306">
          <cell r="C306" t="str">
            <v>105901</v>
          </cell>
          <cell r="D306" t="str">
            <v>OZKAY.KAR-ZAR.M</v>
          </cell>
          <cell r="E306">
            <v>49549522995782</v>
          </cell>
          <cell r="F306">
            <v>47703025395782</v>
          </cell>
          <cell r="G306">
            <v>1846497600000</v>
          </cell>
          <cell r="H306">
            <v>0</v>
          </cell>
        </row>
        <row r="307">
          <cell r="C307" t="str">
            <v>105902</v>
          </cell>
          <cell r="D307" t="str">
            <v>OZKAY.KAR-ZAR.M</v>
          </cell>
          <cell r="E307">
            <v>5050000</v>
          </cell>
          <cell r="F307">
            <v>3700000</v>
          </cell>
          <cell r="G307">
            <v>1350000</v>
          </cell>
          <cell r="H307">
            <v>0</v>
          </cell>
        </row>
        <row r="308">
          <cell r="C308" t="str">
            <v>10500901</v>
          </cell>
          <cell r="D308" t="str">
            <v>30 GV. MUSTERIL</v>
          </cell>
          <cell r="E308">
            <v>46182123795782</v>
          </cell>
          <cell r="F308">
            <v>45156291795782</v>
          </cell>
          <cell r="G308">
            <v>1025832000000</v>
          </cell>
          <cell r="H308">
            <v>0</v>
          </cell>
        </row>
        <row r="309">
          <cell r="C309" t="str">
            <v>10500902</v>
          </cell>
          <cell r="D309" t="str">
            <v>30 GV. MUSTERIL</v>
          </cell>
          <cell r="E309">
            <v>4450000</v>
          </cell>
          <cell r="F309">
            <v>3700000</v>
          </cell>
          <cell r="G309">
            <v>750000</v>
          </cell>
          <cell r="H309">
            <v>0</v>
          </cell>
        </row>
        <row r="310">
          <cell r="C310" t="str">
            <v>105002901</v>
          </cell>
          <cell r="D310" t="str">
            <v>TUZEL KISILER</v>
          </cell>
          <cell r="E310">
            <v>46182123795782</v>
          </cell>
          <cell r="F310">
            <v>45156291795782</v>
          </cell>
          <cell r="G310">
            <v>1025832000000</v>
          </cell>
          <cell r="H310">
            <v>0</v>
          </cell>
        </row>
        <row r="311">
          <cell r="C311" t="str">
            <v>105002902</v>
          </cell>
          <cell r="D311" t="str">
            <v>TUZEL KISILER</v>
          </cell>
          <cell r="E311">
            <v>4450000</v>
          </cell>
          <cell r="F311">
            <v>3700000</v>
          </cell>
          <cell r="G311">
            <v>750000</v>
          </cell>
          <cell r="H311">
            <v>0</v>
          </cell>
        </row>
        <row r="312">
          <cell r="C312" t="str">
            <v>10503901</v>
          </cell>
          <cell r="D312" t="str">
            <v>360 GV. MUSTERI</v>
          </cell>
          <cell r="E312">
            <v>3367399200000</v>
          </cell>
          <cell r="F312">
            <v>2546733600000</v>
          </cell>
          <cell r="G312">
            <v>820665600000</v>
          </cell>
          <cell r="H312">
            <v>0</v>
          </cell>
        </row>
        <row r="313">
          <cell r="C313" t="str">
            <v>10503902</v>
          </cell>
          <cell r="D313" t="str">
            <v>360 GV. MUSTERI</v>
          </cell>
          <cell r="E313">
            <v>600000</v>
          </cell>
          <cell r="F313">
            <v>0</v>
          </cell>
          <cell r="G313">
            <v>600000</v>
          </cell>
          <cell r="H313">
            <v>0</v>
          </cell>
        </row>
        <row r="314">
          <cell r="C314" t="str">
            <v>105032901</v>
          </cell>
          <cell r="D314" t="str">
            <v>TUZEL KISILER</v>
          </cell>
          <cell r="E314">
            <v>3367399200000</v>
          </cell>
          <cell r="F314">
            <v>2546733600000</v>
          </cell>
          <cell r="G314">
            <v>820665600000</v>
          </cell>
          <cell r="H314">
            <v>0</v>
          </cell>
        </row>
        <row r="315">
          <cell r="C315" t="str">
            <v>105032902</v>
          </cell>
          <cell r="D315" t="str">
            <v>TUZEL KISILER</v>
          </cell>
          <cell r="E315">
            <v>600000</v>
          </cell>
          <cell r="F315">
            <v>0</v>
          </cell>
          <cell r="G315">
            <v>600000</v>
          </cell>
          <cell r="H315">
            <v>0</v>
          </cell>
        </row>
        <row r="316">
          <cell r="C316" t="str">
            <v/>
          </cell>
          <cell r="E316" t="str">
            <v>----------------------</v>
          </cell>
          <cell r="F316" t="str">
            <v>----------------------</v>
          </cell>
          <cell r="G316" t="str">
            <v>----------------------</v>
          </cell>
          <cell r="H316" t="str">
            <v>----------------------</v>
          </cell>
        </row>
        <row r="317">
          <cell r="C317" t="str">
            <v>105HESAP</v>
          </cell>
          <cell r="D317" t="str">
            <v>LAMI...:</v>
          </cell>
          <cell r="E317">
            <v>49549528045782</v>
          </cell>
          <cell r="F317">
            <v>47703029095782</v>
          </cell>
          <cell r="G317">
            <v>1846498950000</v>
          </cell>
          <cell r="H317">
            <v>0</v>
          </cell>
        </row>
        <row r="318">
          <cell r="C318" t="str">
            <v/>
          </cell>
        </row>
        <row r="319">
          <cell r="C319" t="str">
            <v>108901</v>
          </cell>
          <cell r="D319" t="str">
            <v>OZKAYN.FINANSAL</v>
          </cell>
          <cell r="E319">
            <v>11164362092792</v>
          </cell>
          <cell r="F319">
            <v>4470062731115</v>
          </cell>
          <cell r="G319">
            <v>6694299361677</v>
          </cell>
          <cell r="H319">
            <v>0</v>
          </cell>
        </row>
        <row r="320">
          <cell r="C320" t="str">
            <v>10803901</v>
          </cell>
          <cell r="D320" t="str">
            <v>360 GV. MUSTERI</v>
          </cell>
          <cell r="E320">
            <v>11164361696746</v>
          </cell>
          <cell r="F320">
            <v>4470062533095</v>
          </cell>
          <cell r="G320">
            <v>6694299163651</v>
          </cell>
          <cell r="H320">
            <v>0</v>
          </cell>
        </row>
        <row r="321">
          <cell r="C321" t="str">
            <v>108031901</v>
          </cell>
          <cell r="D321" t="str">
            <v>GERCEK KISI</v>
          </cell>
          <cell r="E321">
            <v>7838671521782</v>
          </cell>
          <cell r="F321">
            <v>2730833139934</v>
          </cell>
          <cell r="G321">
            <v>5107838381848</v>
          </cell>
          <cell r="H321">
            <v>0</v>
          </cell>
        </row>
        <row r="322">
          <cell r="C322" t="str">
            <v>1080310901</v>
          </cell>
          <cell r="D322" t="str">
            <v>TL GERCEK KISI</v>
          </cell>
          <cell r="E322">
            <v>7838671521782</v>
          </cell>
          <cell r="F322">
            <v>2730833139934</v>
          </cell>
          <cell r="G322">
            <v>5107838381848</v>
          </cell>
          <cell r="H322">
            <v>0</v>
          </cell>
        </row>
        <row r="323">
          <cell r="C323" t="str">
            <v>108032901</v>
          </cell>
          <cell r="D323" t="str">
            <v>TUZEL KISILER</v>
          </cell>
          <cell r="E323">
            <v>3325690174964</v>
          </cell>
          <cell r="F323">
            <v>1739229393161</v>
          </cell>
          <cell r="G323">
            <v>1586460781803</v>
          </cell>
          <cell r="H323">
            <v>0</v>
          </cell>
        </row>
        <row r="324">
          <cell r="C324" t="str">
            <v>1080320901</v>
          </cell>
          <cell r="D324" t="str">
            <v>TL TUZEL</v>
          </cell>
          <cell r="E324">
            <v>3325690174964</v>
          </cell>
          <cell r="F324">
            <v>1739229393161</v>
          </cell>
          <cell r="G324">
            <v>1586460781803</v>
          </cell>
          <cell r="H324">
            <v>0</v>
          </cell>
        </row>
        <row r="325">
          <cell r="C325" t="str">
            <v>10804901</v>
          </cell>
          <cell r="D325" t="str">
            <v>CARİ HESAP</v>
          </cell>
          <cell r="E325">
            <v>396046</v>
          </cell>
          <cell r="F325">
            <v>198020</v>
          </cell>
          <cell r="G325">
            <v>198026</v>
          </cell>
          <cell r="H325">
            <v>0</v>
          </cell>
        </row>
        <row r="326">
          <cell r="C326" t="str">
            <v>108042901</v>
          </cell>
          <cell r="D326" t="str">
            <v>TUZEL KISI</v>
          </cell>
          <cell r="E326">
            <v>396046</v>
          </cell>
          <cell r="F326">
            <v>198020</v>
          </cell>
          <cell r="G326">
            <v>198026</v>
          </cell>
          <cell r="H326">
            <v>0</v>
          </cell>
        </row>
        <row r="327">
          <cell r="C327" t="str">
            <v>1080420901</v>
          </cell>
          <cell r="D327" t="str">
            <v>TL TUZEL KISI</v>
          </cell>
          <cell r="E327">
            <v>396046</v>
          </cell>
          <cell r="F327">
            <v>198020</v>
          </cell>
          <cell r="G327">
            <v>198026</v>
          </cell>
          <cell r="H327">
            <v>0</v>
          </cell>
        </row>
        <row r="328">
          <cell r="C328" t="str">
            <v/>
          </cell>
          <cell r="E328" t="str">
            <v>----------------------</v>
          </cell>
          <cell r="F328" t="str">
            <v>----------------------</v>
          </cell>
          <cell r="G328" t="str">
            <v>----------------------</v>
          </cell>
          <cell r="H328" t="str">
            <v>----------------------</v>
          </cell>
        </row>
        <row r="329">
          <cell r="C329" t="str">
            <v>108HESAP</v>
          </cell>
          <cell r="D329" t="str">
            <v>LAMI...:</v>
          </cell>
          <cell r="E329">
            <v>11164362092792</v>
          </cell>
          <cell r="F329">
            <v>4470062731115</v>
          </cell>
          <cell r="G329">
            <v>6694299361677</v>
          </cell>
          <cell r="H329">
            <v>0</v>
          </cell>
        </row>
        <row r="330">
          <cell r="C330" t="str">
            <v/>
          </cell>
        </row>
        <row r="331">
          <cell r="C331" t="str">
            <v>109901</v>
          </cell>
          <cell r="D331" t="str">
            <v>OZKAYNAK FINAN.</v>
          </cell>
          <cell r="E331">
            <v>131744283250867</v>
          </cell>
          <cell r="F331">
            <v>117761983174157</v>
          </cell>
          <cell r="G331">
            <v>13982300076710.801</v>
          </cell>
          <cell r="H331">
            <v>0</v>
          </cell>
        </row>
        <row r="332">
          <cell r="C332" t="str">
            <v>109902</v>
          </cell>
          <cell r="D332" t="str">
            <v>OZKAYNAK FINAN.</v>
          </cell>
          <cell r="E332">
            <v>9148607.4000000004</v>
          </cell>
          <cell r="F332">
            <v>2524991.9300000002</v>
          </cell>
          <cell r="G332">
            <v>6623615.4699999997</v>
          </cell>
          <cell r="H332">
            <v>0</v>
          </cell>
        </row>
        <row r="333">
          <cell r="C333" t="str">
            <v>109921</v>
          </cell>
          <cell r="D333" t="str">
            <v>OZKAYNAK FINAN.</v>
          </cell>
          <cell r="E333">
            <v>5103542.5</v>
          </cell>
          <cell r="F333">
            <v>1912275.77</v>
          </cell>
          <cell r="G333">
            <v>3191266.73</v>
          </cell>
          <cell r="H333">
            <v>0</v>
          </cell>
        </row>
        <row r="334">
          <cell r="C334" t="str">
            <v>10903901</v>
          </cell>
          <cell r="D334" t="str">
            <v>360 GV. MUSTERI</v>
          </cell>
          <cell r="E334">
            <v>131744283250867</v>
          </cell>
          <cell r="F334">
            <v>117761983174157</v>
          </cell>
          <cell r="G334">
            <v>13982300076710.801</v>
          </cell>
          <cell r="H334">
            <v>0</v>
          </cell>
        </row>
        <row r="335">
          <cell r="C335" t="str">
            <v>10903902</v>
          </cell>
          <cell r="D335" t="str">
            <v>360 GV. MUSTERI</v>
          </cell>
          <cell r="E335">
            <v>9148607.4000000004</v>
          </cell>
          <cell r="F335">
            <v>2524991.9300000002</v>
          </cell>
          <cell r="G335">
            <v>6623615.4699999997</v>
          </cell>
          <cell r="H335">
            <v>0</v>
          </cell>
        </row>
        <row r="336">
          <cell r="C336" t="str">
            <v>10903921</v>
          </cell>
          <cell r="D336" t="str">
            <v>360 GV. MUSTERI</v>
          </cell>
          <cell r="E336">
            <v>5103542.5</v>
          </cell>
          <cell r="F336">
            <v>1912275.77</v>
          </cell>
          <cell r="G336">
            <v>3191266.73</v>
          </cell>
          <cell r="H336">
            <v>0</v>
          </cell>
        </row>
        <row r="337">
          <cell r="C337" t="str">
            <v>109031901</v>
          </cell>
          <cell r="D337" t="str">
            <v>GERCEK KISILER</v>
          </cell>
          <cell r="E337">
            <v>8516515838685.6299</v>
          </cell>
          <cell r="F337">
            <v>7847786676952.0596</v>
          </cell>
          <cell r="G337">
            <v>668729161733.56995</v>
          </cell>
          <cell r="H337">
            <v>0</v>
          </cell>
        </row>
        <row r="338">
          <cell r="C338" t="str">
            <v>109031902</v>
          </cell>
          <cell r="D338" t="str">
            <v>GERCEK KISILER</v>
          </cell>
          <cell r="E338">
            <v>604304.89</v>
          </cell>
          <cell r="F338">
            <v>149233.54</v>
          </cell>
          <cell r="G338">
            <v>455071.35</v>
          </cell>
          <cell r="H338">
            <v>0</v>
          </cell>
        </row>
        <row r="339">
          <cell r="C339" t="str">
            <v>109031921</v>
          </cell>
          <cell r="D339" t="str">
            <v>GERCEK KISILER</v>
          </cell>
          <cell r="E339">
            <v>71126.62</v>
          </cell>
          <cell r="F339">
            <v>41115.54</v>
          </cell>
          <cell r="G339">
            <v>30011.08</v>
          </cell>
          <cell r="H339">
            <v>0</v>
          </cell>
        </row>
        <row r="340">
          <cell r="C340" t="str">
            <v>109032901</v>
          </cell>
          <cell r="D340" t="str">
            <v>TUZEL KISILER</v>
          </cell>
          <cell r="E340">
            <v>121146933731608</v>
          </cell>
          <cell r="F340">
            <v>107941317450316</v>
          </cell>
          <cell r="G340">
            <v>13205616281291.9</v>
          </cell>
          <cell r="H340">
            <v>0</v>
          </cell>
        </row>
        <row r="341">
          <cell r="C341" t="str">
            <v>109032902</v>
          </cell>
          <cell r="D341" t="str">
            <v>TUZEL KISILER</v>
          </cell>
          <cell r="E341">
            <v>8544302.5099999998</v>
          </cell>
          <cell r="F341">
            <v>2375758.39</v>
          </cell>
          <cell r="G341">
            <v>6168544.1200000001</v>
          </cell>
          <cell r="H341">
            <v>0</v>
          </cell>
        </row>
        <row r="342">
          <cell r="C342" t="str">
            <v>109032921</v>
          </cell>
          <cell r="D342" t="str">
            <v>TUZEL KISILER</v>
          </cell>
          <cell r="E342">
            <v>4862823.2</v>
          </cell>
          <cell r="F342">
            <v>1771552.23</v>
          </cell>
          <cell r="G342">
            <v>3091270.97</v>
          </cell>
          <cell r="H342">
            <v>0</v>
          </cell>
        </row>
        <row r="343">
          <cell r="C343" t="str">
            <v>109033901</v>
          </cell>
          <cell r="D343" t="str">
            <v>ISTIRAKLERIMIZ</v>
          </cell>
          <cell r="E343">
            <v>2080833680574.1201</v>
          </cell>
          <cell r="F343">
            <v>1972879046888.8</v>
          </cell>
          <cell r="G343">
            <v>107954633685.32001</v>
          </cell>
          <cell r="H343">
            <v>0</v>
          </cell>
        </row>
        <row r="344">
          <cell r="C344" t="str">
            <v>109033921</v>
          </cell>
          <cell r="D344" t="str">
            <v>ISTIRAKLERIMIZ</v>
          </cell>
          <cell r="E344">
            <v>169592.68</v>
          </cell>
          <cell r="F344">
            <v>99608</v>
          </cell>
          <cell r="G344">
            <v>69984.679999999993</v>
          </cell>
          <cell r="H344">
            <v>0</v>
          </cell>
        </row>
        <row r="345">
          <cell r="C345" t="str">
            <v/>
          </cell>
          <cell r="E345" t="str">
            <v>----------------------</v>
          </cell>
          <cell r="F345" t="str">
            <v>----------------------</v>
          </cell>
          <cell r="G345" t="str">
            <v>----------------------</v>
          </cell>
          <cell r="H345" t="str">
            <v>----------------------</v>
          </cell>
        </row>
        <row r="346">
          <cell r="C346" t="str">
            <v>109HESAP</v>
          </cell>
          <cell r="D346" t="str">
            <v>LAMI...:</v>
          </cell>
          <cell r="E346">
            <v>131744297503017</v>
          </cell>
          <cell r="F346">
            <v>117761987611424</v>
          </cell>
          <cell r="G346">
            <v>13982309891593</v>
          </cell>
          <cell r="H346">
            <v>0</v>
          </cell>
        </row>
        <row r="347">
          <cell r="C347" t="str">
            <v/>
          </cell>
        </row>
        <row r="348">
          <cell r="C348" t="str">
            <v>110901</v>
          </cell>
          <cell r="D348" t="str">
            <v>K/Z KATILMA MUR</v>
          </cell>
          <cell r="E348">
            <v>124495751189398</v>
          </cell>
          <cell r="F348">
            <v>119675463858158</v>
          </cell>
          <cell r="G348">
            <v>4820287331240.2998</v>
          </cell>
          <cell r="H348">
            <v>0</v>
          </cell>
        </row>
        <row r="349">
          <cell r="C349" t="str">
            <v>11000901</v>
          </cell>
          <cell r="D349" t="str">
            <v>30 GVKF MUSTERI</v>
          </cell>
          <cell r="E349">
            <v>81439087817259.406</v>
          </cell>
          <cell r="F349">
            <v>77801984994616.406</v>
          </cell>
          <cell r="G349">
            <v>3637102822643</v>
          </cell>
          <cell r="H349">
            <v>0</v>
          </cell>
        </row>
        <row r="350">
          <cell r="C350" t="str">
            <v>110001901</v>
          </cell>
          <cell r="D350" t="str">
            <v>GERCEK</v>
          </cell>
          <cell r="E350">
            <v>1946016438939</v>
          </cell>
          <cell r="F350">
            <v>1186425239545</v>
          </cell>
          <cell r="G350">
            <v>759591199394</v>
          </cell>
          <cell r="H350">
            <v>0</v>
          </cell>
        </row>
        <row r="351">
          <cell r="C351" t="str">
            <v>1100010901</v>
          </cell>
          <cell r="D351" t="str">
            <v>TL GERCEK</v>
          </cell>
          <cell r="E351">
            <v>83223026218</v>
          </cell>
          <cell r="F351">
            <v>51412591442</v>
          </cell>
          <cell r="G351">
            <v>31810434776</v>
          </cell>
          <cell r="H351">
            <v>0</v>
          </cell>
        </row>
        <row r="352">
          <cell r="C352" t="str">
            <v>1100011901</v>
          </cell>
          <cell r="D352" t="str">
            <v>$ ENDEKSLI</v>
          </cell>
          <cell r="E352">
            <v>1668197073619</v>
          </cell>
          <cell r="F352">
            <v>1041980810103</v>
          </cell>
          <cell r="G352">
            <v>626216263516</v>
          </cell>
          <cell r="H352">
            <v>0</v>
          </cell>
        </row>
        <row r="353">
          <cell r="C353" t="str">
            <v>1100013901</v>
          </cell>
          <cell r="D353" t="str">
            <v>EURO ENDEKSLİ</v>
          </cell>
          <cell r="E353">
            <v>194596339102</v>
          </cell>
          <cell r="F353">
            <v>93031838000</v>
          </cell>
          <cell r="G353">
            <v>101564501102</v>
          </cell>
          <cell r="H353">
            <v>0</v>
          </cell>
        </row>
        <row r="354">
          <cell r="C354" t="str">
            <v>110002901</v>
          </cell>
          <cell r="D354" t="str">
            <v>TUZEL KISI</v>
          </cell>
          <cell r="E354">
            <v>64472595531543.398</v>
          </cell>
          <cell r="F354">
            <v>61235188452638.398</v>
          </cell>
          <cell r="G354">
            <v>3237407078905</v>
          </cell>
          <cell r="H354">
            <v>0</v>
          </cell>
        </row>
        <row r="355">
          <cell r="C355" t="str">
            <v>1100020901</v>
          </cell>
          <cell r="D355" t="str">
            <v>TL TUZEL</v>
          </cell>
          <cell r="E355">
            <v>2749382162903</v>
          </cell>
          <cell r="F355">
            <v>2673131154363</v>
          </cell>
          <cell r="G355">
            <v>76251008540</v>
          </cell>
          <cell r="H355">
            <v>0</v>
          </cell>
        </row>
        <row r="356">
          <cell r="C356" t="str">
            <v>1100021901</v>
          </cell>
          <cell r="D356" t="str">
            <v>$ ENDEKZLI</v>
          </cell>
          <cell r="E356">
            <v>50121225094763</v>
          </cell>
          <cell r="F356">
            <v>47077896084729</v>
          </cell>
          <cell r="G356">
            <v>3043329010034</v>
          </cell>
          <cell r="H356">
            <v>0</v>
          </cell>
        </row>
        <row r="357">
          <cell r="C357" t="str">
            <v>1100023901</v>
          </cell>
          <cell r="D357" t="str">
            <v>EURO ENDEKSLİ</v>
          </cell>
          <cell r="E357">
            <v>11601988273877.4</v>
          </cell>
          <cell r="F357">
            <v>11484161213546.4</v>
          </cell>
          <cell r="G357">
            <v>117827060331</v>
          </cell>
          <cell r="H357">
            <v>0</v>
          </cell>
        </row>
        <row r="358">
          <cell r="C358" t="str">
            <v>110009901</v>
          </cell>
          <cell r="D358" t="str">
            <v>30 GVKF KUR FAR</v>
          </cell>
          <cell r="E358">
            <v>15020475846777</v>
          </cell>
          <cell r="F358">
            <v>15380371302433</v>
          </cell>
          <cell r="G358">
            <v>0</v>
          </cell>
          <cell r="H358">
            <v>359895455656</v>
          </cell>
        </row>
        <row r="359">
          <cell r="C359" t="str">
            <v>1100091901</v>
          </cell>
          <cell r="D359" t="str">
            <v>$ ENDEKSLİ</v>
          </cell>
          <cell r="E359">
            <v>12143214526888</v>
          </cell>
          <cell r="F359">
            <v>12516831003893</v>
          </cell>
          <cell r="G359">
            <v>0</v>
          </cell>
          <cell r="H359">
            <v>373616477005</v>
          </cell>
        </row>
        <row r="360">
          <cell r="C360" t="str">
            <v>1100093901</v>
          </cell>
          <cell r="D360" t="str">
            <v>EURO ENDEKSLİ</v>
          </cell>
          <cell r="E360">
            <v>2877261319889</v>
          </cell>
          <cell r="F360">
            <v>2863540298540</v>
          </cell>
          <cell r="G360">
            <v>13721021349</v>
          </cell>
          <cell r="H360">
            <v>0</v>
          </cell>
        </row>
        <row r="361">
          <cell r="C361" t="str">
            <v>11001901</v>
          </cell>
          <cell r="D361" t="str">
            <v>90 GVKF MUSTERI</v>
          </cell>
          <cell r="E361">
            <v>34660712769504.301</v>
          </cell>
          <cell r="F361">
            <v>33636450189475</v>
          </cell>
          <cell r="G361">
            <v>1024262580029.3</v>
          </cell>
          <cell r="H361">
            <v>0</v>
          </cell>
        </row>
        <row r="362">
          <cell r="C362" t="str">
            <v>110011901</v>
          </cell>
          <cell r="D362" t="str">
            <v>GERCEK</v>
          </cell>
          <cell r="E362">
            <v>63599187224</v>
          </cell>
          <cell r="F362">
            <v>45140854264</v>
          </cell>
          <cell r="G362">
            <v>18458332960</v>
          </cell>
          <cell r="H362">
            <v>0</v>
          </cell>
        </row>
        <row r="363">
          <cell r="C363" t="str">
            <v>1100110901</v>
          </cell>
          <cell r="D363" t="str">
            <v>TL GERCEK</v>
          </cell>
          <cell r="E363">
            <v>36179565224</v>
          </cell>
          <cell r="F363">
            <v>19193578264</v>
          </cell>
          <cell r="G363">
            <v>16985986960</v>
          </cell>
          <cell r="H363">
            <v>0</v>
          </cell>
        </row>
        <row r="364">
          <cell r="C364" t="str">
            <v>1100111901</v>
          </cell>
          <cell r="D364" t="str">
            <v>$ ENDEKSLI</v>
          </cell>
          <cell r="E364">
            <v>27419622000</v>
          </cell>
          <cell r="F364">
            <v>25947276000</v>
          </cell>
          <cell r="G364">
            <v>1472346000</v>
          </cell>
          <cell r="H364">
            <v>0</v>
          </cell>
        </row>
        <row r="365">
          <cell r="C365" t="str">
            <v>110012901</v>
          </cell>
          <cell r="D365" t="str">
            <v>TUZEL KISILER</v>
          </cell>
          <cell r="E365">
            <v>18662244277165.301</v>
          </cell>
          <cell r="F365">
            <v>17673641822627</v>
          </cell>
          <cell r="G365">
            <v>988602454538.30005</v>
          </cell>
          <cell r="H365">
            <v>0</v>
          </cell>
        </row>
        <row r="366">
          <cell r="C366" t="str">
            <v>1100120901</v>
          </cell>
          <cell r="D366" t="str">
            <v>TL TUZEL</v>
          </cell>
          <cell r="E366">
            <v>362553008364</v>
          </cell>
          <cell r="F366">
            <v>354313008364</v>
          </cell>
          <cell r="G366">
            <v>8240000000</v>
          </cell>
          <cell r="H366">
            <v>0</v>
          </cell>
        </row>
        <row r="367">
          <cell r="C367" t="str">
            <v>1100121901</v>
          </cell>
          <cell r="D367" t="str">
            <v>$ ENDEKSLI</v>
          </cell>
          <cell r="E367">
            <v>9921774777845</v>
          </cell>
          <cell r="F367">
            <v>8981288072141</v>
          </cell>
          <cell r="G367">
            <v>940486705704</v>
          </cell>
          <cell r="H367">
            <v>0</v>
          </cell>
        </row>
        <row r="368">
          <cell r="C368" t="str">
            <v>1100122901</v>
          </cell>
          <cell r="D368" t="str">
            <v>DM ENDEKSLI</v>
          </cell>
          <cell r="E368">
            <v>493664637</v>
          </cell>
          <cell r="F368">
            <v>493664637</v>
          </cell>
          <cell r="G368">
            <v>0</v>
          </cell>
          <cell r="H368">
            <v>0</v>
          </cell>
        </row>
        <row r="369">
          <cell r="C369" t="str">
            <v>1100123901</v>
          </cell>
          <cell r="D369" t="str">
            <v>EURO ENDEKSLİ</v>
          </cell>
          <cell r="E369">
            <v>8377422826319.2998</v>
          </cell>
          <cell r="F369">
            <v>8337547077485</v>
          </cell>
          <cell r="G369">
            <v>39875748834.300003</v>
          </cell>
          <cell r="H369">
            <v>0</v>
          </cell>
        </row>
        <row r="370">
          <cell r="C370" t="str">
            <v>110019901</v>
          </cell>
          <cell r="D370" t="str">
            <v>90 GVKF KUR FAR</v>
          </cell>
          <cell r="E370">
            <v>15934869305115</v>
          </cell>
          <cell r="F370">
            <v>15917667512584</v>
          </cell>
          <cell r="G370">
            <v>17201792531</v>
          </cell>
          <cell r="H370">
            <v>0</v>
          </cell>
        </row>
        <row r="371">
          <cell r="C371" t="str">
            <v>1100191901</v>
          </cell>
          <cell r="D371" t="str">
            <v>$ ENDEKSLİ</v>
          </cell>
          <cell r="E371">
            <v>8410042862768</v>
          </cell>
          <cell r="F371">
            <v>8401992941374</v>
          </cell>
          <cell r="G371">
            <v>8049921394</v>
          </cell>
          <cell r="H371">
            <v>0</v>
          </cell>
        </row>
        <row r="372">
          <cell r="C372" t="str">
            <v>1100193901</v>
          </cell>
          <cell r="D372" t="str">
            <v>EURO ENDEKSLİ</v>
          </cell>
          <cell r="E372">
            <v>7524826442347</v>
          </cell>
          <cell r="F372">
            <v>7515674571210</v>
          </cell>
          <cell r="G372">
            <v>9151871137</v>
          </cell>
          <cell r="H372">
            <v>0</v>
          </cell>
        </row>
        <row r="373">
          <cell r="C373" t="str">
            <v>11002901</v>
          </cell>
          <cell r="D373" t="str">
            <v>180 GVKF MUSTER</v>
          </cell>
          <cell r="E373">
            <v>3935574515391.5</v>
          </cell>
          <cell r="F373">
            <v>3872802594013.5</v>
          </cell>
          <cell r="G373">
            <v>62771921378</v>
          </cell>
          <cell r="H373">
            <v>0</v>
          </cell>
        </row>
        <row r="374">
          <cell r="C374" t="str">
            <v>110021901</v>
          </cell>
          <cell r="D374" t="str">
            <v>GERCEK KISI</v>
          </cell>
          <cell r="E374">
            <v>19674575000</v>
          </cell>
          <cell r="F374">
            <v>19674575000</v>
          </cell>
          <cell r="G374">
            <v>0</v>
          </cell>
          <cell r="H374">
            <v>0</v>
          </cell>
        </row>
        <row r="375">
          <cell r="C375" t="str">
            <v>1100211901</v>
          </cell>
          <cell r="D375" t="str">
            <v>$ ENDEKSLI</v>
          </cell>
          <cell r="E375">
            <v>19674575000</v>
          </cell>
          <cell r="F375">
            <v>19674575000</v>
          </cell>
          <cell r="G375">
            <v>0</v>
          </cell>
          <cell r="H375">
            <v>0</v>
          </cell>
        </row>
        <row r="376">
          <cell r="C376" t="str">
            <v>110022901</v>
          </cell>
          <cell r="D376" t="str">
            <v>TUZEL KISI</v>
          </cell>
          <cell r="E376">
            <v>1991287689260.5</v>
          </cell>
          <cell r="F376">
            <v>1927355546949.5</v>
          </cell>
          <cell r="G376">
            <v>63932142311</v>
          </cell>
          <cell r="H376">
            <v>0</v>
          </cell>
        </row>
        <row r="377">
          <cell r="C377" t="str">
            <v>1100220901</v>
          </cell>
          <cell r="D377" t="str">
            <v>TL TUZEL</v>
          </cell>
          <cell r="E377">
            <v>76064338062</v>
          </cell>
          <cell r="F377">
            <v>76064338062</v>
          </cell>
          <cell r="G377">
            <v>0</v>
          </cell>
          <cell r="H377">
            <v>0</v>
          </cell>
        </row>
        <row r="378">
          <cell r="C378" t="str">
            <v>1100221901</v>
          </cell>
          <cell r="D378" t="str">
            <v>$ ENDEKSLI</v>
          </cell>
          <cell r="E378">
            <v>1759492760701</v>
          </cell>
          <cell r="F378">
            <v>1695560761735</v>
          </cell>
          <cell r="G378">
            <v>63931998966</v>
          </cell>
          <cell r="H378">
            <v>0</v>
          </cell>
        </row>
        <row r="379">
          <cell r="C379" t="str">
            <v>1100223901</v>
          </cell>
          <cell r="D379" t="str">
            <v>EURO ENDEKSLİ</v>
          </cell>
          <cell r="E379">
            <v>155730590497.5</v>
          </cell>
          <cell r="F379">
            <v>155730447152.5</v>
          </cell>
          <cell r="G379">
            <v>143345</v>
          </cell>
          <cell r="H379">
            <v>0</v>
          </cell>
        </row>
        <row r="380">
          <cell r="C380" t="str">
            <v>110029901</v>
          </cell>
          <cell r="D380" t="str">
            <v>180 GVKF KUR FA</v>
          </cell>
          <cell r="E380">
            <v>1924612251131</v>
          </cell>
          <cell r="F380">
            <v>1925772472064</v>
          </cell>
          <cell r="G380">
            <v>0</v>
          </cell>
          <cell r="H380">
            <v>1160220933</v>
          </cell>
        </row>
        <row r="381">
          <cell r="C381" t="str">
            <v>1100291901</v>
          </cell>
          <cell r="D381" t="str">
            <v>$ ENDEKSLİ</v>
          </cell>
          <cell r="E381">
            <v>666149919392</v>
          </cell>
          <cell r="F381">
            <v>667310140325</v>
          </cell>
          <cell r="G381">
            <v>0</v>
          </cell>
          <cell r="H381">
            <v>1160220933</v>
          </cell>
        </row>
        <row r="382">
          <cell r="C382" t="str">
            <v>1100293901</v>
          </cell>
          <cell r="D382" t="str">
            <v>EURO ENDEKSLİ</v>
          </cell>
          <cell r="E382">
            <v>1258462331739</v>
          </cell>
          <cell r="F382">
            <v>1258462331739</v>
          </cell>
          <cell r="G382">
            <v>0</v>
          </cell>
          <cell r="H382">
            <v>0</v>
          </cell>
        </row>
        <row r="383">
          <cell r="C383" t="str">
            <v>11003901</v>
          </cell>
          <cell r="D383" t="str">
            <v>360 GVKF MUSTER</v>
          </cell>
          <cell r="E383">
            <v>2835813970186.5498</v>
          </cell>
          <cell r="F383">
            <v>2743603160756.5498</v>
          </cell>
          <cell r="G383">
            <v>92210809430</v>
          </cell>
          <cell r="H383">
            <v>0</v>
          </cell>
        </row>
        <row r="384">
          <cell r="C384" t="str">
            <v>110031901</v>
          </cell>
          <cell r="D384" t="str">
            <v>GERCEK KISI</v>
          </cell>
          <cell r="E384">
            <v>8051039973</v>
          </cell>
          <cell r="F384">
            <v>8051039973</v>
          </cell>
          <cell r="G384">
            <v>0</v>
          </cell>
          <cell r="H384">
            <v>0</v>
          </cell>
        </row>
        <row r="385">
          <cell r="C385" t="str">
            <v>1100310901</v>
          </cell>
          <cell r="D385" t="str">
            <v>TL GERCEK</v>
          </cell>
          <cell r="E385">
            <v>8051039973</v>
          </cell>
          <cell r="F385">
            <v>8051039973</v>
          </cell>
          <cell r="G385">
            <v>0</v>
          </cell>
          <cell r="H385">
            <v>0</v>
          </cell>
        </row>
        <row r="386">
          <cell r="C386" t="str">
            <v>110032901</v>
          </cell>
          <cell r="D386" t="str">
            <v>TUZEL KISILER</v>
          </cell>
          <cell r="E386">
            <v>1513155739049.55</v>
          </cell>
          <cell r="F386">
            <v>1418673315340.55</v>
          </cell>
          <cell r="G386">
            <v>94482423709</v>
          </cell>
          <cell r="H386">
            <v>0</v>
          </cell>
        </row>
        <row r="387">
          <cell r="C387" t="str">
            <v>1100320901</v>
          </cell>
          <cell r="D387" t="str">
            <v>TL TUZEL</v>
          </cell>
          <cell r="E387">
            <v>575091541625</v>
          </cell>
          <cell r="F387">
            <v>518837627537</v>
          </cell>
          <cell r="G387">
            <v>56253914088</v>
          </cell>
          <cell r="H387">
            <v>0</v>
          </cell>
        </row>
        <row r="388">
          <cell r="C388" t="str">
            <v>1100321901</v>
          </cell>
          <cell r="D388" t="str">
            <v>$ ENDEKSLI</v>
          </cell>
          <cell r="E388">
            <v>556237352853</v>
          </cell>
          <cell r="F388">
            <v>556237243232</v>
          </cell>
          <cell r="G388">
            <v>109621</v>
          </cell>
          <cell r="H388">
            <v>0</v>
          </cell>
        </row>
        <row r="389">
          <cell r="C389" t="str">
            <v>1100323901</v>
          </cell>
          <cell r="D389" t="str">
            <v>EURO ENDEKSLİ</v>
          </cell>
          <cell r="E389">
            <v>381826844571.54999</v>
          </cell>
          <cell r="F389">
            <v>343598444571.54999</v>
          </cell>
          <cell r="G389">
            <v>38228400000</v>
          </cell>
          <cell r="H389">
            <v>0</v>
          </cell>
        </row>
        <row r="390">
          <cell r="C390" t="str">
            <v>110039901</v>
          </cell>
          <cell r="D390" t="str">
            <v>360 GVKF KUR FA</v>
          </cell>
          <cell r="E390">
            <v>1314607191164</v>
          </cell>
          <cell r="F390">
            <v>1316878805443</v>
          </cell>
          <cell r="G390">
            <v>0</v>
          </cell>
          <cell r="H390">
            <v>2271614279</v>
          </cell>
        </row>
        <row r="391">
          <cell r="C391" t="str">
            <v>1100391901</v>
          </cell>
          <cell r="D391" t="str">
            <v>$ ENDEKSLİ</v>
          </cell>
          <cell r="E391">
            <v>865681851896</v>
          </cell>
          <cell r="F391">
            <v>865681851896</v>
          </cell>
          <cell r="G391">
            <v>0</v>
          </cell>
          <cell r="H391">
            <v>0</v>
          </cell>
        </row>
        <row r="392">
          <cell r="C392" t="str">
            <v>1100393901</v>
          </cell>
          <cell r="D392" t="str">
            <v>EURO ENDEKSLİ</v>
          </cell>
          <cell r="E392">
            <v>448925339268</v>
          </cell>
          <cell r="F392">
            <v>451196953547</v>
          </cell>
          <cell r="G392">
            <v>0</v>
          </cell>
          <cell r="H392">
            <v>2271614279</v>
          </cell>
        </row>
        <row r="393">
          <cell r="C393" t="str">
            <v>11004901</v>
          </cell>
          <cell r="D393" t="str">
            <v>30 GVKF MÜŞTERİ</v>
          </cell>
          <cell r="E393">
            <v>36587630014</v>
          </cell>
          <cell r="F393">
            <v>36587630014</v>
          </cell>
          <cell r="G393">
            <v>0</v>
          </cell>
          <cell r="H393">
            <v>0</v>
          </cell>
        </row>
        <row r="394">
          <cell r="C394" t="str">
            <v>110042901</v>
          </cell>
          <cell r="D394" t="str">
            <v>TÜZEL KİŞİ</v>
          </cell>
          <cell r="E394">
            <v>36587630014</v>
          </cell>
          <cell r="F394">
            <v>36587630014</v>
          </cell>
          <cell r="G394">
            <v>0</v>
          </cell>
          <cell r="H394">
            <v>0</v>
          </cell>
        </row>
        <row r="395">
          <cell r="C395" t="str">
            <v>1100423901</v>
          </cell>
          <cell r="D395" t="str">
            <v>EURO ENDEKSLİ</v>
          </cell>
          <cell r="E395">
            <v>36587630014</v>
          </cell>
          <cell r="F395">
            <v>36587630014</v>
          </cell>
          <cell r="G395">
            <v>0</v>
          </cell>
          <cell r="H395">
            <v>0</v>
          </cell>
        </row>
        <row r="396">
          <cell r="C396" t="str">
            <v>11005901</v>
          </cell>
          <cell r="D396" t="str">
            <v>90 GVKF MÜŞTERİ</v>
          </cell>
          <cell r="E396">
            <v>719761991816</v>
          </cell>
          <cell r="F396">
            <v>719761991816</v>
          </cell>
          <cell r="G396">
            <v>0</v>
          </cell>
          <cell r="H396">
            <v>0</v>
          </cell>
        </row>
        <row r="397">
          <cell r="C397" t="str">
            <v>110052901</v>
          </cell>
          <cell r="D397" t="str">
            <v>TÜZEL</v>
          </cell>
          <cell r="E397">
            <v>105454865223</v>
          </cell>
          <cell r="F397">
            <v>105454865223</v>
          </cell>
          <cell r="G397">
            <v>0</v>
          </cell>
          <cell r="H397">
            <v>0</v>
          </cell>
        </row>
        <row r="398">
          <cell r="C398" t="str">
            <v>1100523901</v>
          </cell>
          <cell r="D398" t="str">
            <v>EURO ENDEKSLİ</v>
          </cell>
          <cell r="E398">
            <v>105454865223</v>
          </cell>
          <cell r="F398">
            <v>105454865223</v>
          </cell>
          <cell r="G398">
            <v>0</v>
          </cell>
          <cell r="H398">
            <v>0</v>
          </cell>
        </row>
        <row r="399">
          <cell r="C399" t="str">
            <v>110059901</v>
          </cell>
          <cell r="D399" t="str">
            <v>90 GVKF KUR FAR</v>
          </cell>
          <cell r="E399">
            <v>614307126593</v>
          </cell>
          <cell r="F399">
            <v>614307126593</v>
          </cell>
          <cell r="G399">
            <v>0</v>
          </cell>
          <cell r="H399">
            <v>0</v>
          </cell>
        </row>
        <row r="400">
          <cell r="C400" t="str">
            <v>1100593901</v>
          </cell>
          <cell r="D400" t="str">
            <v>EURO ENDEKSLİ</v>
          </cell>
          <cell r="E400">
            <v>614307126593</v>
          </cell>
          <cell r="F400">
            <v>614307126593</v>
          </cell>
          <cell r="G400">
            <v>0</v>
          </cell>
          <cell r="H400">
            <v>0</v>
          </cell>
        </row>
        <row r="401">
          <cell r="C401" t="str">
            <v>11006901</v>
          </cell>
          <cell r="D401" t="str">
            <v>180 GVKF MÜŞTER</v>
          </cell>
          <cell r="E401">
            <v>741199654491</v>
          </cell>
          <cell r="F401">
            <v>741199654491</v>
          </cell>
          <cell r="G401">
            <v>0</v>
          </cell>
          <cell r="H401">
            <v>0</v>
          </cell>
        </row>
        <row r="402">
          <cell r="C402" t="str">
            <v>110062901</v>
          </cell>
          <cell r="D402" t="str">
            <v>TÜZEL</v>
          </cell>
          <cell r="E402">
            <v>67896617328</v>
          </cell>
          <cell r="F402">
            <v>67896617328</v>
          </cell>
          <cell r="G402">
            <v>0</v>
          </cell>
          <cell r="H402">
            <v>0</v>
          </cell>
        </row>
        <row r="403">
          <cell r="C403" t="str">
            <v>1100623901</v>
          </cell>
          <cell r="D403" t="str">
            <v>EURO ENDEKSLİ</v>
          </cell>
          <cell r="E403">
            <v>67896617328</v>
          </cell>
          <cell r="F403">
            <v>67896617328</v>
          </cell>
          <cell r="G403">
            <v>0</v>
          </cell>
          <cell r="H403">
            <v>0</v>
          </cell>
        </row>
        <row r="404">
          <cell r="C404" t="str">
            <v>110069901</v>
          </cell>
          <cell r="D404" t="str">
            <v>180 GVKF KUR FA</v>
          </cell>
          <cell r="E404">
            <v>673303037163</v>
          </cell>
          <cell r="F404">
            <v>673303037163</v>
          </cell>
          <cell r="G404">
            <v>0</v>
          </cell>
          <cell r="H404">
            <v>0</v>
          </cell>
        </row>
        <row r="405">
          <cell r="C405" t="str">
            <v>1100693901</v>
          </cell>
          <cell r="D405" t="str">
            <v>EURO ENDEKSLİ</v>
          </cell>
          <cell r="E405">
            <v>673303037163</v>
          </cell>
          <cell r="F405">
            <v>673303037163</v>
          </cell>
          <cell r="G405">
            <v>0</v>
          </cell>
          <cell r="H405">
            <v>0</v>
          </cell>
        </row>
        <row r="406">
          <cell r="C406" t="str">
            <v>11007901</v>
          </cell>
          <cell r="D406" t="str">
            <v>360 GVKF MÜŞTER</v>
          </cell>
          <cell r="E406">
            <v>127012840735.94</v>
          </cell>
          <cell r="F406">
            <v>123073642975.94</v>
          </cell>
          <cell r="G406">
            <v>3939197760</v>
          </cell>
          <cell r="H406">
            <v>0</v>
          </cell>
        </row>
        <row r="407">
          <cell r="C407" t="str">
            <v>110072901</v>
          </cell>
          <cell r="D407" t="str">
            <v>TÜZEL</v>
          </cell>
          <cell r="E407">
            <v>31631217795.939999</v>
          </cell>
          <cell r="F407">
            <v>29679297795.939999</v>
          </cell>
          <cell r="G407">
            <v>1951920000</v>
          </cell>
          <cell r="H407">
            <v>0</v>
          </cell>
        </row>
        <row r="408">
          <cell r="C408" t="str">
            <v>1100721901</v>
          </cell>
          <cell r="D408" t="str">
            <v>$ ENDEKSLİ</v>
          </cell>
          <cell r="E408">
            <v>31631217795</v>
          </cell>
          <cell r="F408">
            <v>29679297795</v>
          </cell>
          <cell r="G408">
            <v>1951920000</v>
          </cell>
          <cell r="H408">
            <v>0</v>
          </cell>
        </row>
        <row r="409">
          <cell r="C409" t="str">
            <v>1100723901</v>
          </cell>
          <cell r="D409" t="str">
            <v>EURO ENDEKSLİ</v>
          </cell>
          <cell r="E409">
            <v>0.94</v>
          </cell>
          <cell r="F409">
            <v>0.94</v>
          </cell>
          <cell r="G409">
            <v>0</v>
          </cell>
          <cell r="H409">
            <v>0</v>
          </cell>
        </row>
        <row r="410">
          <cell r="C410" t="str">
            <v>110079901</v>
          </cell>
          <cell r="D410" t="str">
            <v>360 GVKF KUR FA</v>
          </cell>
          <cell r="E410">
            <v>95381622940</v>
          </cell>
          <cell r="F410">
            <v>93394345180</v>
          </cell>
          <cell r="G410">
            <v>1987277760</v>
          </cell>
          <cell r="H410">
            <v>0</v>
          </cell>
        </row>
        <row r="411">
          <cell r="C411" t="str">
            <v>1100791901</v>
          </cell>
          <cell r="D411" t="str">
            <v>$ ENDEKSLİ</v>
          </cell>
          <cell r="E411">
            <v>95381622940</v>
          </cell>
          <cell r="F411">
            <v>93394345180</v>
          </cell>
          <cell r="G411">
            <v>1987277760</v>
          </cell>
          <cell r="H411">
            <v>0</v>
          </cell>
        </row>
        <row r="412">
          <cell r="C412" t="str">
            <v/>
          </cell>
          <cell r="E412" t="str">
            <v>----------------------</v>
          </cell>
          <cell r="F412" t="str">
            <v>----------------------</v>
          </cell>
          <cell r="G412" t="str">
            <v>----------------------</v>
          </cell>
          <cell r="H412" t="str">
            <v>----------------------</v>
          </cell>
        </row>
        <row r="413">
          <cell r="C413" t="str">
            <v>110HESAP</v>
          </cell>
          <cell r="D413" t="str">
            <v>LAMI...:</v>
          </cell>
          <cell r="E413">
            <v>124495751189398</v>
          </cell>
          <cell r="F413">
            <v>119675463858158</v>
          </cell>
          <cell r="G413">
            <v>5197335643457.2998</v>
          </cell>
          <cell r="H413">
            <v>377048312217</v>
          </cell>
        </row>
        <row r="414">
          <cell r="C414" t="str">
            <v/>
          </cell>
        </row>
        <row r="415">
          <cell r="C415" t="str">
            <v>112901</v>
          </cell>
          <cell r="D415" t="str">
            <v>K/Z KATILMA ORT</v>
          </cell>
          <cell r="E415">
            <v>1220123692000</v>
          </cell>
          <cell r="F415">
            <v>1004123692000</v>
          </cell>
          <cell r="G415">
            <v>216000000000</v>
          </cell>
          <cell r="H415">
            <v>0</v>
          </cell>
        </row>
        <row r="416">
          <cell r="C416" t="str">
            <v>11200901</v>
          </cell>
          <cell r="D416" t="str">
            <v>30 GVKF MUSTERI</v>
          </cell>
          <cell r="E416">
            <v>1220123692000</v>
          </cell>
          <cell r="F416">
            <v>1004123692000</v>
          </cell>
          <cell r="G416">
            <v>216000000000</v>
          </cell>
          <cell r="H416">
            <v>0</v>
          </cell>
        </row>
        <row r="417">
          <cell r="C417" t="str">
            <v>112002901</v>
          </cell>
          <cell r="D417" t="str">
            <v>TUZEL KISI</v>
          </cell>
          <cell r="E417">
            <v>1220123692000</v>
          </cell>
          <cell r="F417">
            <v>1004123692000</v>
          </cell>
          <cell r="G417">
            <v>216000000000</v>
          </cell>
          <cell r="H417">
            <v>0</v>
          </cell>
        </row>
        <row r="418">
          <cell r="C418" t="str">
            <v>1120020901</v>
          </cell>
          <cell r="D418" t="str">
            <v>TL TUZEL</v>
          </cell>
          <cell r="E418">
            <v>1220123692000</v>
          </cell>
          <cell r="F418">
            <v>1004123692000</v>
          </cell>
          <cell r="G418">
            <v>216000000000</v>
          </cell>
          <cell r="H418">
            <v>0</v>
          </cell>
        </row>
        <row r="419">
          <cell r="C419" t="str">
            <v/>
          </cell>
          <cell r="E419" t="str">
            <v>----------------------</v>
          </cell>
          <cell r="F419" t="str">
            <v>----------------------</v>
          </cell>
          <cell r="G419" t="str">
            <v>----------------------</v>
          </cell>
          <cell r="H419" t="str">
            <v>----------------------</v>
          </cell>
        </row>
        <row r="420">
          <cell r="C420" t="str">
            <v>112HESAP</v>
          </cell>
          <cell r="D420" t="str">
            <v>LAMI...:</v>
          </cell>
          <cell r="E420">
            <v>1220123692000</v>
          </cell>
          <cell r="F420">
            <v>1004123692000</v>
          </cell>
          <cell r="G420">
            <v>216000000000</v>
          </cell>
          <cell r="H420">
            <v>0</v>
          </cell>
        </row>
        <row r="421">
          <cell r="C421" t="str">
            <v/>
          </cell>
        </row>
        <row r="422">
          <cell r="C422" t="str">
            <v>113901</v>
          </cell>
          <cell r="D422" t="str">
            <v>K/Z KATILMA ORT</v>
          </cell>
          <cell r="E422">
            <v>15300431125672</v>
          </cell>
          <cell r="F422">
            <v>13927398126689</v>
          </cell>
          <cell r="G422">
            <v>1373032998983</v>
          </cell>
          <cell r="H422">
            <v>0</v>
          </cell>
        </row>
        <row r="423">
          <cell r="C423" t="str">
            <v>113902</v>
          </cell>
          <cell r="D423" t="str">
            <v>K/Z KATILMA ORT</v>
          </cell>
          <cell r="E423">
            <v>1000000</v>
          </cell>
          <cell r="F423">
            <v>0</v>
          </cell>
          <cell r="G423">
            <v>1000000</v>
          </cell>
          <cell r="H423">
            <v>0</v>
          </cell>
        </row>
        <row r="424">
          <cell r="C424" t="str">
            <v>113921</v>
          </cell>
          <cell r="D424" t="str">
            <v>K/Z KATILMA ORT</v>
          </cell>
          <cell r="E424">
            <v>6408</v>
          </cell>
          <cell r="F424">
            <v>3000</v>
          </cell>
          <cell r="G424">
            <v>3408</v>
          </cell>
          <cell r="H424">
            <v>0</v>
          </cell>
        </row>
        <row r="425">
          <cell r="C425" t="str">
            <v>11300901</v>
          </cell>
          <cell r="D425" t="str">
            <v>30 GVKF MUSTERI</v>
          </cell>
          <cell r="E425">
            <v>15300431125672</v>
          </cell>
          <cell r="F425">
            <v>13927398126689</v>
          </cell>
          <cell r="G425">
            <v>1373032998983</v>
          </cell>
          <cell r="H425">
            <v>0</v>
          </cell>
        </row>
        <row r="426">
          <cell r="C426" t="str">
            <v>11300902</v>
          </cell>
          <cell r="D426" t="str">
            <v>30 GVKF MUSTERI</v>
          </cell>
          <cell r="E426">
            <v>1000000</v>
          </cell>
          <cell r="F426">
            <v>0</v>
          </cell>
          <cell r="G426">
            <v>1000000</v>
          </cell>
          <cell r="H426">
            <v>0</v>
          </cell>
        </row>
        <row r="427">
          <cell r="C427" t="str">
            <v>11300921</v>
          </cell>
          <cell r="D427" t="str">
            <v>30 GVKF MUSTERI</v>
          </cell>
          <cell r="E427">
            <v>6408</v>
          </cell>
          <cell r="F427">
            <v>3000</v>
          </cell>
          <cell r="G427">
            <v>3408</v>
          </cell>
          <cell r="H427">
            <v>0</v>
          </cell>
        </row>
        <row r="428">
          <cell r="C428" t="str">
            <v>113001901</v>
          </cell>
          <cell r="D428" t="str">
            <v>GERCEK</v>
          </cell>
          <cell r="E428">
            <v>83304125672</v>
          </cell>
          <cell r="F428">
            <v>78047126689</v>
          </cell>
          <cell r="G428">
            <v>5256998983</v>
          </cell>
          <cell r="H428">
            <v>0</v>
          </cell>
        </row>
        <row r="429">
          <cell r="C429" t="str">
            <v>113001921</v>
          </cell>
          <cell r="D429" t="str">
            <v>GERCEK</v>
          </cell>
          <cell r="E429">
            <v>6408</v>
          </cell>
          <cell r="F429">
            <v>3000</v>
          </cell>
          <cell r="G429">
            <v>3408</v>
          </cell>
          <cell r="H429">
            <v>0</v>
          </cell>
        </row>
        <row r="430">
          <cell r="C430" t="str">
            <v>113002901</v>
          </cell>
          <cell r="D430" t="str">
            <v>TUZEL KISI</v>
          </cell>
          <cell r="E430">
            <v>15217127000000</v>
          </cell>
          <cell r="F430">
            <v>13849351000000</v>
          </cell>
          <cell r="G430">
            <v>1367776000000</v>
          </cell>
          <cell r="H430">
            <v>0</v>
          </cell>
        </row>
        <row r="431">
          <cell r="C431" t="str">
            <v>113002902</v>
          </cell>
          <cell r="D431" t="str">
            <v>TUZEL KISI</v>
          </cell>
          <cell r="E431">
            <v>1000000</v>
          </cell>
          <cell r="F431">
            <v>0</v>
          </cell>
          <cell r="G431">
            <v>1000000</v>
          </cell>
          <cell r="H431">
            <v>0</v>
          </cell>
        </row>
        <row r="432">
          <cell r="C432" t="str">
            <v/>
          </cell>
          <cell r="E432" t="str">
            <v>----------------------</v>
          </cell>
          <cell r="F432" t="str">
            <v>----------------------</v>
          </cell>
          <cell r="G432" t="str">
            <v>----------------------</v>
          </cell>
          <cell r="H432" t="str">
            <v>----------------------</v>
          </cell>
        </row>
        <row r="433">
          <cell r="C433" t="str">
            <v>113HESAP</v>
          </cell>
          <cell r="D433" t="str">
            <v>LAMI...:</v>
          </cell>
          <cell r="E433">
            <v>15300432132080</v>
          </cell>
          <cell r="F433">
            <v>13927398129689</v>
          </cell>
          <cell r="G433">
            <v>1373034002391</v>
          </cell>
          <cell r="H433">
            <v>0</v>
          </cell>
        </row>
        <row r="434">
          <cell r="C434" t="str">
            <v/>
          </cell>
        </row>
        <row r="435">
          <cell r="C435" t="str">
            <v>116901</v>
          </cell>
          <cell r="D435" t="str">
            <v>KISA VAD.ACIK T</v>
          </cell>
          <cell r="E435">
            <v>218153901924780</v>
          </cell>
          <cell r="F435">
            <v>128097415704526</v>
          </cell>
          <cell r="G435">
            <v>90056486220254.5</v>
          </cell>
          <cell r="H435">
            <v>0</v>
          </cell>
        </row>
        <row r="436">
          <cell r="C436" t="str">
            <v>11611901</v>
          </cell>
          <cell r="D436" t="str">
            <v>KISA VADELİ TEM</v>
          </cell>
          <cell r="E436">
            <v>170844671258977</v>
          </cell>
          <cell r="F436">
            <v>91201511859545</v>
          </cell>
          <cell r="G436">
            <v>79643159399432</v>
          </cell>
          <cell r="H436">
            <v>0</v>
          </cell>
        </row>
        <row r="437">
          <cell r="C437" t="str">
            <v>116110901</v>
          </cell>
          <cell r="D437" t="str">
            <v>KISA VADELİ TEM</v>
          </cell>
          <cell r="E437">
            <v>37868241860569</v>
          </cell>
          <cell r="F437">
            <v>19445259952553</v>
          </cell>
          <cell r="G437">
            <v>18422981908016</v>
          </cell>
          <cell r="H437">
            <v>0</v>
          </cell>
        </row>
        <row r="438">
          <cell r="C438" t="str">
            <v>1161100901</v>
          </cell>
          <cell r="D438" t="str">
            <v>ÖZKAYNAK TP</v>
          </cell>
          <cell r="E438">
            <v>2865957078971</v>
          </cell>
          <cell r="F438">
            <v>2768208366505</v>
          </cell>
          <cell r="G438">
            <v>97748712466</v>
          </cell>
          <cell r="H438">
            <v>0</v>
          </cell>
        </row>
        <row r="439">
          <cell r="C439" t="str">
            <v>11611000901</v>
          </cell>
          <cell r="D439" t="str">
            <v>ÜRETİM DESTEĞİ</v>
          </cell>
          <cell r="E439">
            <v>2865957078971</v>
          </cell>
          <cell r="F439">
            <v>2768208366505</v>
          </cell>
          <cell r="G439">
            <v>97748712466</v>
          </cell>
          <cell r="H439">
            <v>0</v>
          </cell>
        </row>
        <row r="440">
          <cell r="C440" t="str">
            <v>1161101901</v>
          </cell>
          <cell r="D440" t="str">
            <v>KATILMA FONLARI</v>
          </cell>
          <cell r="E440">
            <v>35002284781598</v>
          </cell>
          <cell r="F440">
            <v>16677051586048</v>
          </cell>
          <cell r="G440">
            <v>18325233195550</v>
          </cell>
          <cell r="H440">
            <v>0</v>
          </cell>
        </row>
        <row r="441">
          <cell r="C441" t="str">
            <v>11611010901</v>
          </cell>
          <cell r="D441" t="str">
            <v>ÜRETİM DESTEĞİ</v>
          </cell>
          <cell r="E441">
            <v>32348848245454</v>
          </cell>
          <cell r="F441">
            <v>15300115049904</v>
          </cell>
          <cell r="G441">
            <v>17048733195550</v>
          </cell>
          <cell r="H441">
            <v>0</v>
          </cell>
        </row>
        <row r="442">
          <cell r="C442" t="str">
            <v>11611011901</v>
          </cell>
          <cell r="D442" t="str">
            <v>KAR ZARAR ORTAK</v>
          </cell>
          <cell r="E442">
            <v>2653436536144</v>
          </cell>
          <cell r="F442">
            <v>1376936536144</v>
          </cell>
          <cell r="G442">
            <v>1276500000000</v>
          </cell>
          <cell r="H442">
            <v>0</v>
          </cell>
        </row>
        <row r="443">
          <cell r="C443" t="str">
            <v>116111901</v>
          </cell>
          <cell r="D443" t="str">
            <v>KISA VADELİ TEM</v>
          </cell>
          <cell r="E443">
            <v>83879311882615</v>
          </cell>
          <cell r="F443">
            <v>46620024445082</v>
          </cell>
          <cell r="G443">
            <v>37259287437533</v>
          </cell>
          <cell r="H443">
            <v>0</v>
          </cell>
        </row>
        <row r="444">
          <cell r="C444" t="str">
            <v>1161111901</v>
          </cell>
          <cell r="D444" t="str">
            <v>KATILMA FONLARI</v>
          </cell>
          <cell r="E444">
            <v>83879311882615</v>
          </cell>
          <cell r="F444">
            <v>46620024445082</v>
          </cell>
          <cell r="G444">
            <v>37259287437533</v>
          </cell>
          <cell r="H444">
            <v>0</v>
          </cell>
        </row>
        <row r="445">
          <cell r="C445" t="str">
            <v>11611110901</v>
          </cell>
          <cell r="D445" t="str">
            <v>ÜRETİM DESTEĞİ</v>
          </cell>
          <cell r="E445">
            <v>56651199371188</v>
          </cell>
          <cell r="F445">
            <v>22425301881894</v>
          </cell>
          <cell r="G445">
            <v>34225897489294</v>
          </cell>
          <cell r="H445">
            <v>0</v>
          </cell>
        </row>
        <row r="446">
          <cell r="C446" t="str">
            <v>11611111901</v>
          </cell>
          <cell r="D446" t="str">
            <v>KAR ZARAR ORTAK</v>
          </cell>
          <cell r="E446">
            <v>7446725000000</v>
          </cell>
          <cell r="F446">
            <v>0</v>
          </cell>
          <cell r="G446">
            <v>7446725000000</v>
          </cell>
          <cell r="H446">
            <v>0</v>
          </cell>
        </row>
        <row r="447">
          <cell r="C447" t="str">
            <v>11611119901</v>
          </cell>
          <cell r="D447" t="str">
            <v>KATILMA FONLARI</v>
          </cell>
          <cell r="E447">
            <v>19781387511427</v>
          </cell>
          <cell r="F447">
            <v>24194722563188</v>
          </cell>
          <cell r="G447">
            <v>0</v>
          </cell>
          <cell r="H447">
            <v>4413335051761</v>
          </cell>
        </row>
        <row r="448">
          <cell r="C448" t="str">
            <v>116112901</v>
          </cell>
          <cell r="D448" t="str">
            <v>KISA VADELİ TEM</v>
          </cell>
          <cell r="E448">
            <v>49097117515793</v>
          </cell>
          <cell r="F448">
            <v>25136227461910</v>
          </cell>
          <cell r="G448">
            <v>23960890053883</v>
          </cell>
          <cell r="H448">
            <v>0</v>
          </cell>
        </row>
        <row r="449">
          <cell r="C449" t="str">
            <v>1161120901</v>
          </cell>
          <cell r="D449" t="str">
            <v>ÖZKAYNAK EURO</v>
          </cell>
          <cell r="E449">
            <v>17665417542159</v>
          </cell>
          <cell r="F449">
            <v>13245636713094</v>
          </cell>
          <cell r="G449">
            <v>4419780829065</v>
          </cell>
          <cell r="H449">
            <v>0</v>
          </cell>
        </row>
        <row r="450">
          <cell r="C450" t="str">
            <v>11611200901</v>
          </cell>
          <cell r="D450" t="str">
            <v>ÜRETİM DESTEĞİ</v>
          </cell>
          <cell r="E450">
            <v>18894293960</v>
          </cell>
          <cell r="F450">
            <v>4856937960</v>
          </cell>
          <cell r="G450">
            <v>14037356000</v>
          </cell>
          <cell r="H450">
            <v>0</v>
          </cell>
        </row>
        <row r="451">
          <cell r="C451" t="str">
            <v>11611201901</v>
          </cell>
          <cell r="D451" t="str">
            <v>KAR ZARAR ORTAK</v>
          </cell>
          <cell r="E451">
            <v>15342090000000</v>
          </cell>
          <cell r="F451">
            <v>10228060000000</v>
          </cell>
          <cell r="G451">
            <v>5114030000000</v>
          </cell>
          <cell r="H451">
            <v>0</v>
          </cell>
        </row>
        <row r="452">
          <cell r="C452" t="str">
            <v>11611209901</v>
          </cell>
          <cell r="D452" t="str">
            <v>ÖZKAYNAK KUR FA</v>
          </cell>
          <cell r="E452">
            <v>2304433248199</v>
          </cell>
          <cell r="F452">
            <v>3012719775134</v>
          </cell>
          <cell r="G452">
            <v>0</v>
          </cell>
          <cell r="H452">
            <v>708286526935</v>
          </cell>
        </row>
        <row r="453">
          <cell r="C453" t="str">
            <v>1161121901</v>
          </cell>
          <cell r="D453" t="str">
            <v>KATILMA FONLARI</v>
          </cell>
          <cell r="E453">
            <v>31431699973634</v>
          </cell>
          <cell r="F453">
            <v>11890590748816</v>
          </cell>
          <cell r="G453">
            <v>19541109224818</v>
          </cell>
          <cell r="H453">
            <v>0</v>
          </cell>
        </row>
        <row r="454">
          <cell r="C454" t="str">
            <v>11611210901</v>
          </cell>
          <cell r="D454" t="str">
            <v>ÜRETİM DESTEĞİ</v>
          </cell>
          <cell r="E454">
            <v>23778100035184</v>
          </cell>
          <cell r="F454">
            <v>1723972048070</v>
          </cell>
          <cell r="G454">
            <v>22054127987114</v>
          </cell>
          <cell r="H454">
            <v>0</v>
          </cell>
        </row>
        <row r="455">
          <cell r="C455" t="str">
            <v>11611219901</v>
          </cell>
          <cell r="D455" t="str">
            <v>KATILMA FONLARI</v>
          </cell>
          <cell r="E455">
            <v>7653599938450</v>
          </cell>
          <cell r="F455">
            <v>10166618700746</v>
          </cell>
          <cell r="G455">
            <v>0</v>
          </cell>
          <cell r="H455">
            <v>2513018762296</v>
          </cell>
        </row>
        <row r="456">
          <cell r="C456" t="str">
            <v>11620901</v>
          </cell>
          <cell r="D456" t="str">
            <v>BİREYSAL FİNANS</v>
          </cell>
          <cell r="E456">
            <v>5376398696</v>
          </cell>
          <cell r="F456">
            <v>3365422266</v>
          </cell>
          <cell r="G456">
            <v>2010976430</v>
          </cell>
          <cell r="H456">
            <v>0</v>
          </cell>
        </row>
        <row r="457">
          <cell r="C457" t="str">
            <v>116201901</v>
          </cell>
          <cell r="D457" t="str">
            <v>BİREYSAL FİNANS</v>
          </cell>
          <cell r="E457">
            <v>5376398696</v>
          </cell>
          <cell r="F457">
            <v>3365422266</v>
          </cell>
          <cell r="G457">
            <v>2010976430</v>
          </cell>
          <cell r="H457">
            <v>0</v>
          </cell>
        </row>
        <row r="458">
          <cell r="C458" t="str">
            <v>1162010901</v>
          </cell>
          <cell r="D458" t="str">
            <v>ÖZKAYNAK $</v>
          </cell>
          <cell r="E458">
            <v>5376398696</v>
          </cell>
          <cell r="F458">
            <v>3365422266</v>
          </cell>
          <cell r="G458">
            <v>2010976430</v>
          </cell>
          <cell r="H458">
            <v>0</v>
          </cell>
        </row>
        <row r="459">
          <cell r="C459" t="str">
            <v>11620100901</v>
          </cell>
          <cell r="D459" t="str">
            <v>ÜRETİM DESTEĞİ</v>
          </cell>
          <cell r="E459">
            <v>3607025048</v>
          </cell>
          <cell r="F459">
            <v>1166589383</v>
          </cell>
          <cell r="G459">
            <v>2440435665</v>
          </cell>
          <cell r="H459">
            <v>0</v>
          </cell>
        </row>
        <row r="460">
          <cell r="C460" t="str">
            <v>11620109901</v>
          </cell>
          <cell r="D460" t="str">
            <v>BİREYSEL FİNANS</v>
          </cell>
          <cell r="E460">
            <v>1769373648</v>
          </cell>
          <cell r="F460">
            <v>2198832883</v>
          </cell>
          <cell r="G460">
            <v>0</v>
          </cell>
          <cell r="H460">
            <v>429459235</v>
          </cell>
        </row>
        <row r="461">
          <cell r="C461" t="str">
            <v>11621901</v>
          </cell>
          <cell r="D461" t="str">
            <v>KREDİ KARTLARI</v>
          </cell>
          <cell r="E461">
            <v>47303854267107.5</v>
          </cell>
          <cell r="F461">
            <v>36892538422715</v>
          </cell>
          <cell r="G461">
            <v>10411315844392.5</v>
          </cell>
          <cell r="H461">
            <v>0</v>
          </cell>
        </row>
        <row r="462">
          <cell r="C462" t="str">
            <v>116210901</v>
          </cell>
          <cell r="D462" t="str">
            <v>KREDİ KARTLARI</v>
          </cell>
          <cell r="E462">
            <v>47303854267107.5</v>
          </cell>
          <cell r="F462">
            <v>36892538422715</v>
          </cell>
          <cell r="G462">
            <v>10411315844392.5</v>
          </cell>
          <cell r="H462">
            <v>0</v>
          </cell>
        </row>
        <row r="463">
          <cell r="C463" t="str">
            <v>1162100901</v>
          </cell>
          <cell r="D463" t="str">
            <v>ÖZKAYNAK</v>
          </cell>
          <cell r="E463">
            <v>47303854267107.5</v>
          </cell>
          <cell r="F463">
            <v>36892538422715</v>
          </cell>
          <cell r="G463">
            <v>10411315844392.5</v>
          </cell>
          <cell r="H463">
            <v>0</v>
          </cell>
        </row>
        <row r="464">
          <cell r="C464" t="str">
            <v>11621001901</v>
          </cell>
          <cell r="D464" t="str">
            <v>ÜRETİM DESTEĞİ</v>
          </cell>
          <cell r="E464">
            <v>47303854267107.5</v>
          </cell>
          <cell r="F464">
            <v>36892538422715</v>
          </cell>
          <cell r="G464">
            <v>10411315844392.5</v>
          </cell>
          <cell r="H464">
            <v>0</v>
          </cell>
        </row>
        <row r="465">
          <cell r="C465" t="str">
            <v/>
          </cell>
          <cell r="E465" t="str">
            <v>----------------------</v>
          </cell>
          <cell r="F465" t="str">
            <v>----------------------</v>
          </cell>
          <cell r="G465" t="str">
            <v>----------------------</v>
          </cell>
          <cell r="H465" t="str">
            <v>----------------------</v>
          </cell>
        </row>
        <row r="466">
          <cell r="C466" t="str">
            <v>116HESAP</v>
          </cell>
          <cell r="D466" t="str">
            <v>LAMI...:</v>
          </cell>
          <cell r="E466">
            <v>218153901924780</v>
          </cell>
          <cell r="F466">
            <v>128097415704526</v>
          </cell>
          <cell r="G466">
            <v>97691556020481.5</v>
          </cell>
          <cell r="H466">
            <v>7635069800227</v>
          </cell>
        </row>
        <row r="467">
          <cell r="C467" t="str">
            <v/>
          </cell>
        </row>
        <row r="468">
          <cell r="C468" t="str">
            <v>117901</v>
          </cell>
          <cell r="D468" t="str">
            <v>KISA VAD.ACIK D</v>
          </cell>
          <cell r="E468">
            <v>63924697079683.398</v>
          </cell>
          <cell r="F468">
            <v>51818774908443.297</v>
          </cell>
          <cell r="G468">
            <v>12105922171240.1</v>
          </cell>
          <cell r="H468">
            <v>0</v>
          </cell>
        </row>
        <row r="469">
          <cell r="C469" t="str">
            <v>117902</v>
          </cell>
          <cell r="D469" t="str">
            <v>KISA VAD.ACIK D</v>
          </cell>
          <cell r="E469">
            <v>19917718.280000001</v>
          </cell>
          <cell r="F469">
            <v>11147887.6</v>
          </cell>
          <cell r="G469">
            <v>8769830.6799999997</v>
          </cell>
          <cell r="H469">
            <v>0</v>
          </cell>
        </row>
        <row r="470">
          <cell r="C470" t="str">
            <v>117921</v>
          </cell>
          <cell r="D470" t="str">
            <v>KISA VAD.ACIK D</v>
          </cell>
          <cell r="E470">
            <v>71802.2</v>
          </cell>
          <cell r="F470">
            <v>0</v>
          </cell>
          <cell r="G470">
            <v>71802.2</v>
          </cell>
          <cell r="H470">
            <v>0</v>
          </cell>
        </row>
        <row r="471">
          <cell r="C471" t="str">
            <v>11711901</v>
          </cell>
          <cell r="D471" t="str">
            <v>KISA VADELİ TEM</v>
          </cell>
          <cell r="E471">
            <v>63924697079683.398</v>
          </cell>
          <cell r="F471">
            <v>51818774908443.297</v>
          </cell>
          <cell r="G471">
            <v>12105922171240.1</v>
          </cell>
          <cell r="H471">
            <v>0</v>
          </cell>
        </row>
        <row r="472">
          <cell r="C472" t="str">
            <v>11711902</v>
          </cell>
          <cell r="D472" t="str">
            <v>KISA VADELİ TEM</v>
          </cell>
          <cell r="E472">
            <v>19917718.280000001</v>
          </cell>
          <cell r="F472">
            <v>11147887.6</v>
          </cell>
          <cell r="G472">
            <v>8769830.6799999997</v>
          </cell>
          <cell r="H472">
            <v>0</v>
          </cell>
        </row>
        <row r="473">
          <cell r="C473" t="str">
            <v>11711921</v>
          </cell>
          <cell r="D473" t="str">
            <v>KISA VADELİ TEM</v>
          </cell>
          <cell r="E473">
            <v>71802.2</v>
          </cell>
          <cell r="F473">
            <v>0</v>
          </cell>
          <cell r="G473">
            <v>71802.2</v>
          </cell>
          <cell r="H473">
            <v>0</v>
          </cell>
        </row>
        <row r="474">
          <cell r="C474" t="str">
            <v>117111901</v>
          </cell>
          <cell r="D474" t="str">
            <v>ÖZKAYNAK USD/EU</v>
          </cell>
          <cell r="E474">
            <v>933083824072.80005</v>
          </cell>
          <cell r="F474">
            <v>416096109000</v>
          </cell>
          <cell r="G474">
            <v>516987715072.79999</v>
          </cell>
          <cell r="H474">
            <v>0</v>
          </cell>
        </row>
        <row r="475">
          <cell r="C475" t="str">
            <v>117111902</v>
          </cell>
          <cell r="D475" t="str">
            <v>ÖZKAYNAK USD/EU</v>
          </cell>
          <cell r="E475">
            <v>297000</v>
          </cell>
          <cell r="F475">
            <v>0</v>
          </cell>
          <cell r="G475">
            <v>297000</v>
          </cell>
          <cell r="H475">
            <v>0</v>
          </cell>
        </row>
        <row r="476">
          <cell r="C476" t="str">
            <v>117111921</v>
          </cell>
          <cell r="D476" t="str">
            <v>ÖZKAYNAK USD/EU</v>
          </cell>
          <cell r="E476">
            <v>71802.2</v>
          </cell>
          <cell r="F476">
            <v>0</v>
          </cell>
          <cell r="G476">
            <v>71802.2</v>
          </cell>
          <cell r="H476">
            <v>0</v>
          </cell>
        </row>
        <row r="477">
          <cell r="C477" t="str">
            <v>1171111901</v>
          </cell>
          <cell r="D477" t="str">
            <v>KAR ZARAR ORTAK</v>
          </cell>
          <cell r="E477">
            <v>933083824072.80005</v>
          </cell>
          <cell r="F477">
            <v>416096109000</v>
          </cell>
          <cell r="G477">
            <v>516987715072.79999</v>
          </cell>
          <cell r="H477">
            <v>0</v>
          </cell>
        </row>
        <row r="478">
          <cell r="C478" t="str">
            <v>1171111902</v>
          </cell>
          <cell r="D478" t="str">
            <v>KAR ZARAR ORTAK</v>
          </cell>
          <cell r="E478">
            <v>297000</v>
          </cell>
          <cell r="F478">
            <v>0</v>
          </cell>
          <cell r="G478">
            <v>297000</v>
          </cell>
          <cell r="H478">
            <v>0</v>
          </cell>
        </row>
        <row r="479">
          <cell r="C479" t="str">
            <v>1171111921</v>
          </cell>
          <cell r="D479" t="str">
            <v>KAR ZARAR ORTAK</v>
          </cell>
          <cell r="E479">
            <v>71802.2</v>
          </cell>
          <cell r="F479">
            <v>0</v>
          </cell>
          <cell r="G479">
            <v>71802.2</v>
          </cell>
          <cell r="H479">
            <v>0</v>
          </cell>
        </row>
        <row r="480">
          <cell r="C480" t="str">
            <v>117112902</v>
          </cell>
          <cell r="D480" t="str">
            <v>KATILMA FONLARI</v>
          </cell>
          <cell r="E480">
            <v>10000000</v>
          </cell>
          <cell r="F480">
            <v>10000000</v>
          </cell>
          <cell r="G480">
            <v>0</v>
          </cell>
          <cell r="H480">
            <v>0</v>
          </cell>
        </row>
        <row r="481">
          <cell r="C481" t="str">
            <v>1171120902</v>
          </cell>
          <cell r="D481" t="str">
            <v>ÜRETİM DESTEĞİ</v>
          </cell>
          <cell r="E481">
            <v>10000000</v>
          </cell>
          <cell r="F481">
            <v>10000000</v>
          </cell>
          <cell r="G481">
            <v>0</v>
          </cell>
          <cell r="H481">
            <v>0</v>
          </cell>
        </row>
        <row r="482">
          <cell r="C482" t="str">
            <v>117113901</v>
          </cell>
          <cell r="D482" t="str">
            <v>ÖZEL HAVUZ FONL</v>
          </cell>
          <cell r="E482">
            <v>62991613255610.602</v>
          </cell>
          <cell r="F482">
            <v>51402678799443.297</v>
          </cell>
          <cell r="G482">
            <v>11588934456167.301</v>
          </cell>
          <cell r="H482">
            <v>0</v>
          </cell>
        </row>
        <row r="483">
          <cell r="C483" t="str">
            <v>117113902</v>
          </cell>
          <cell r="D483" t="str">
            <v>ÖZEL HAVUZ FONL</v>
          </cell>
          <cell r="E483">
            <v>9620718.2799999993</v>
          </cell>
          <cell r="F483">
            <v>1147887.6000000001</v>
          </cell>
          <cell r="G483">
            <v>8472830.6799999997</v>
          </cell>
          <cell r="H483">
            <v>0</v>
          </cell>
        </row>
        <row r="484">
          <cell r="C484" t="str">
            <v>1171130901</v>
          </cell>
          <cell r="D484" t="str">
            <v>ÜRETİM DESTEĞİ</v>
          </cell>
          <cell r="E484">
            <v>62991613255610.602</v>
          </cell>
          <cell r="F484">
            <v>51402678799443.297</v>
          </cell>
          <cell r="G484">
            <v>11588934456167.301</v>
          </cell>
          <cell r="H484">
            <v>0</v>
          </cell>
        </row>
        <row r="485">
          <cell r="C485" t="str">
            <v>1171130902</v>
          </cell>
          <cell r="D485" t="str">
            <v>ÜRETİM DESTEĞİ</v>
          </cell>
          <cell r="E485">
            <v>9620718.2799999993</v>
          </cell>
          <cell r="F485">
            <v>1147887.6000000001</v>
          </cell>
          <cell r="G485">
            <v>8472830.6799999997</v>
          </cell>
          <cell r="H485">
            <v>0</v>
          </cell>
        </row>
        <row r="486">
          <cell r="C486" t="str">
            <v/>
          </cell>
          <cell r="E486" t="str">
            <v>----------------------</v>
          </cell>
          <cell r="F486" t="str">
            <v>----------------------</v>
          </cell>
          <cell r="G486" t="str">
            <v>----------------------</v>
          </cell>
          <cell r="H486" t="str">
            <v>----------------------</v>
          </cell>
        </row>
        <row r="487">
          <cell r="C487" t="str">
            <v>117HESAP</v>
          </cell>
          <cell r="D487" t="str">
            <v>LAMI...:</v>
          </cell>
          <cell r="E487">
            <v>63924717069203.898</v>
          </cell>
          <cell r="F487">
            <v>51818786056330.898</v>
          </cell>
          <cell r="G487">
            <v>12105931012873</v>
          </cell>
          <cell r="H487">
            <v>0</v>
          </cell>
        </row>
        <row r="488">
          <cell r="C488" t="str">
            <v/>
          </cell>
        </row>
        <row r="489">
          <cell r="C489" t="str">
            <v>118901</v>
          </cell>
          <cell r="D489" t="str">
            <v>KISA VAD.TEMİ.D</v>
          </cell>
          <cell r="E489">
            <v>426096284645798</v>
          </cell>
          <cell r="F489">
            <v>261389722051304</v>
          </cell>
          <cell r="G489">
            <v>164706562594494</v>
          </cell>
          <cell r="H489">
            <v>0</v>
          </cell>
        </row>
        <row r="490">
          <cell r="C490" t="str">
            <v>11811901</v>
          </cell>
          <cell r="D490" t="str">
            <v>KISA VADELİ TEM</v>
          </cell>
          <cell r="E490">
            <v>426096284645798</v>
          </cell>
          <cell r="F490">
            <v>261389722051304</v>
          </cell>
          <cell r="G490">
            <v>164706562594494</v>
          </cell>
          <cell r="H490">
            <v>0</v>
          </cell>
        </row>
        <row r="491">
          <cell r="C491" t="str">
            <v>118110901</v>
          </cell>
          <cell r="D491" t="str">
            <v>KISA VADELİ TEM</v>
          </cell>
          <cell r="E491">
            <v>169661791392793</v>
          </cell>
          <cell r="F491">
            <v>112929686706408</v>
          </cell>
          <cell r="G491">
            <v>56732104686385</v>
          </cell>
          <cell r="H491">
            <v>0</v>
          </cell>
        </row>
        <row r="492">
          <cell r="C492" t="str">
            <v>1181100901</v>
          </cell>
          <cell r="D492" t="str">
            <v>ÖZKAYNAK</v>
          </cell>
          <cell r="E492">
            <v>10311997078992</v>
          </cell>
          <cell r="F492">
            <v>10146600319748</v>
          </cell>
          <cell r="G492">
            <v>165396759244</v>
          </cell>
          <cell r="H492">
            <v>0</v>
          </cell>
        </row>
        <row r="493">
          <cell r="C493" t="str">
            <v>11811000901</v>
          </cell>
          <cell r="D493" t="str">
            <v>ÜRETİM DESTEĞİ</v>
          </cell>
          <cell r="E493">
            <v>10311997078992</v>
          </cell>
          <cell r="F493">
            <v>10146600319748</v>
          </cell>
          <cell r="G493">
            <v>165396759244</v>
          </cell>
          <cell r="H493">
            <v>0</v>
          </cell>
        </row>
        <row r="494">
          <cell r="C494" t="str">
            <v>1181101901</v>
          </cell>
          <cell r="D494" t="str">
            <v>KATILMA FONLARI</v>
          </cell>
          <cell r="E494">
            <v>159349794313801</v>
          </cell>
          <cell r="F494">
            <v>102783086386660</v>
          </cell>
          <cell r="G494">
            <v>56566707927141</v>
          </cell>
          <cell r="H494">
            <v>0</v>
          </cell>
        </row>
        <row r="495">
          <cell r="C495" t="str">
            <v>11811010901</v>
          </cell>
          <cell r="D495" t="str">
            <v>ÜRETİM DESTEĞİ</v>
          </cell>
          <cell r="E495">
            <v>154799487896948</v>
          </cell>
          <cell r="F495">
            <v>101211567627873</v>
          </cell>
          <cell r="G495">
            <v>53587920269075</v>
          </cell>
          <cell r="H495">
            <v>0</v>
          </cell>
        </row>
        <row r="496">
          <cell r="C496" t="str">
            <v>11811011901</v>
          </cell>
          <cell r="D496" t="str">
            <v>KAR ZARAR ORTAK</v>
          </cell>
          <cell r="E496">
            <v>4550306416853</v>
          </cell>
          <cell r="F496">
            <v>1571518758787</v>
          </cell>
          <cell r="G496">
            <v>2978787658066</v>
          </cell>
          <cell r="H496">
            <v>0</v>
          </cell>
        </row>
        <row r="497">
          <cell r="C497" t="str">
            <v>118111901</v>
          </cell>
          <cell r="D497" t="str">
            <v>KISA VADELİ TEM</v>
          </cell>
          <cell r="E497">
            <v>190520267491235</v>
          </cell>
          <cell r="F497">
            <v>117764075728928</v>
          </cell>
          <cell r="G497">
            <v>72756191762307</v>
          </cell>
          <cell r="H497">
            <v>0</v>
          </cell>
        </row>
        <row r="498">
          <cell r="C498" t="str">
            <v>1181110901</v>
          </cell>
          <cell r="D498" t="str">
            <v>ÖZKAYNAK</v>
          </cell>
          <cell r="E498">
            <v>542750885477</v>
          </cell>
          <cell r="F498">
            <v>542750885477</v>
          </cell>
          <cell r="G498">
            <v>0</v>
          </cell>
          <cell r="H498">
            <v>0</v>
          </cell>
        </row>
        <row r="499">
          <cell r="C499" t="str">
            <v>11811100901</v>
          </cell>
          <cell r="D499" t="str">
            <v>ÜRETİM DESTEĞİ</v>
          </cell>
          <cell r="E499">
            <v>496163984200</v>
          </cell>
          <cell r="F499">
            <v>496163984200</v>
          </cell>
          <cell r="G499">
            <v>0</v>
          </cell>
          <cell r="H499">
            <v>0</v>
          </cell>
        </row>
        <row r="500">
          <cell r="C500" t="str">
            <v>11811109901</v>
          </cell>
          <cell r="D500" t="str">
            <v>ÖZKAYNAK KUR FA</v>
          </cell>
          <cell r="E500">
            <v>46586901277</v>
          </cell>
          <cell r="F500">
            <v>46586901277</v>
          </cell>
          <cell r="G500">
            <v>0</v>
          </cell>
          <cell r="H500">
            <v>0</v>
          </cell>
        </row>
        <row r="501">
          <cell r="C501" t="str">
            <v>1181111901</v>
          </cell>
          <cell r="D501" t="str">
            <v>KATILMA FONLARD</v>
          </cell>
          <cell r="E501">
            <v>189977516605758</v>
          </cell>
          <cell r="F501">
            <v>117221324843451</v>
          </cell>
          <cell r="G501">
            <v>72756191762307</v>
          </cell>
          <cell r="H501">
            <v>0</v>
          </cell>
        </row>
        <row r="502">
          <cell r="C502" t="str">
            <v>11811110901</v>
          </cell>
          <cell r="D502" t="str">
            <v>ÜRETİM DESTEĞİ</v>
          </cell>
          <cell r="E502">
            <v>161203108386321</v>
          </cell>
          <cell r="F502">
            <v>83040090214481</v>
          </cell>
          <cell r="G502">
            <v>78163018171840</v>
          </cell>
          <cell r="H502">
            <v>0</v>
          </cell>
        </row>
        <row r="503">
          <cell r="C503" t="str">
            <v>11811111901</v>
          </cell>
          <cell r="D503" t="str">
            <v>KAR ZARAR ORTAK</v>
          </cell>
          <cell r="E503">
            <v>1764010000000</v>
          </cell>
          <cell r="F503">
            <v>1354010000000</v>
          </cell>
          <cell r="G503">
            <v>410000000000</v>
          </cell>
          <cell r="H503">
            <v>0</v>
          </cell>
        </row>
        <row r="504">
          <cell r="C504" t="str">
            <v>11811119901</v>
          </cell>
          <cell r="D504" t="str">
            <v>KATILMA FONLARI</v>
          </cell>
          <cell r="E504">
            <v>27010398219437</v>
          </cell>
          <cell r="F504">
            <v>32827224628970</v>
          </cell>
          <cell r="G504">
            <v>0</v>
          </cell>
          <cell r="H504">
            <v>5816826409533</v>
          </cell>
        </row>
        <row r="505">
          <cell r="C505" t="str">
            <v>118112901</v>
          </cell>
          <cell r="D505" t="str">
            <v>KISA VADELİ TEM</v>
          </cell>
          <cell r="E505">
            <v>65914225761770</v>
          </cell>
          <cell r="F505">
            <v>30695959615968</v>
          </cell>
          <cell r="G505">
            <v>35218266145802</v>
          </cell>
          <cell r="H505">
            <v>0</v>
          </cell>
        </row>
        <row r="506">
          <cell r="C506" t="str">
            <v>1181120901</v>
          </cell>
          <cell r="D506" t="str">
            <v>ÖZKAYNAK EURO</v>
          </cell>
          <cell r="E506">
            <v>941515250049</v>
          </cell>
          <cell r="F506">
            <v>490118757908</v>
          </cell>
          <cell r="G506">
            <v>451396492141</v>
          </cell>
          <cell r="H506">
            <v>0</v>
          </cell>
        </row>
        <row r="507">
          <cell r="C507" t="str">
            <v>11811200901</v>
          </cell>
          <cell r="D507" t="str">
            <v>ÜRETİM DESTEĞİ</v>
          </cell>
          <cell r="E507">
            <v>769492297555</v>
          </cell>
          <cell r="F507">
            <v>268813543440</v>
          </cell>
          <cell r="G507">
            <v>500678754115</v>
          </cell>
          <cell r="H507">
            <v>0</v>
          </cell>
        </row>
        <row r="508">
          <cell r="C508" t="str">
            <v>11811209901</v>
          </cell>
          <cell r="D508" t="str">
            <v>ÖZKAYNAK KUR FA</v>
          </cell>
          <cell r="E508">
            <v>172022952494</v>
          </cell>
          <cell r="F508">
            <v>221305214468</v>
          </cell>
          <cell r="G508">
            <v>0</v>
          </cell>
          <cell r="H508">
            <v>49282261974</v>
          </cell>
        </row>
        <row r="509">
          <cell r="C509" t="str">
            <v>1181121901</v>
          </cell>
          <cell r="D509" t="str">
            <v>KATILMA FONLARI</v>
          </cell>
          <cell r="E509">
            <v>64972710511721</v>
          </cell>
          <cell r="F509">
            <v>30205840858060</v>
          </cell>
          <cell r="G509">
            <v>34766869653661</v>
          </cell>
          <cell r="H509">
            <v>0</v>
          </cell>
        </row>
        <row r="510">
          <cell r="C510" t="str">
            <v>11811210901</v>
          </cell>
          <cell r="D510" t="str">
            <v>ÜRETİM DESTEĞİ</v>
          </cell>
          <cell r="E510">
            <v>48468581196508</v>
          </cell>
          <cell r="F510">
            <v>9884104325057</v>
          </cell>
          <cell r="G510">
            <v>38584476871451</v>
          </cell>
          <cell r="H510">
            <v>0</v>
          </cell>
        </row>
        <row r="511">
          <cell r="C511" t="str">
            <v>11811219901</v>
          </cell>
          <cell r="D511" t="str">
            <v>KATILMA  FONLAR</v>
          </cell>
          <cell r="E511">
            <v>16504129315213</v>
          </cell>
          <cell r="F511">
            <v>20321736533003</v>
          </cell>
          <cell r="G511">
            <v>0</v>
          </cell>
          <cell r="H511">
            <v>3817607217790</v>
          </cell>
        </row>
        <row r="512">
          <cell r="C512" t="str">
            <v/>
          </cell>
          <cell r="E512" t="str">
            <v>----------------------</v>
          </cell>
          <cell r="F512" t="str">
            <v>----------------------</v>
          </cell>
          <cell r="G512" t="str">
            <v>----------------------</v>
          </cell>
          <cell r="H512" t="str">
            <v>----------------------</v>
          </cell>
        </row>
        <row r="513">
          <cell r="C513" t="str">
            <v>118HESAP</v>
          </cell>
          <cell r="D513" t="str">
            <v>LAMI...:</v>
          </cell>
          <cell r="E513">
            <v>426096284645798</v>
          </cell>
          <cell r="F513">
            <v>261389722051304</v>
          </cell>
          <cell r="G513">
            <v>174390278483791</v>
          </cell>
          <cell r="H513">
            <v>9683715889297</v>
          </cell>
        </row>
        <row r="514">
          <cell r="C514" t="str">
            <v/>
          </cell>
        </row>
        <row r="515">
          <cell r="C515" t="str">
            <v>124901</v>
          </cell>
          <cell r="D515" t="str">
            <v>FON HESAPLARI B</v>
          </cell>
          <cell r="E515">
            <v>23042455297</v>
          </cell>
          <cell r="F515">
            <v>0</v>
          </cell>
          <cell r="G515">
            <v>23042455297</v>
          </cell>
          <cell r="H515">
            <v>0</v>
          </cell>
        </row>
        <row r="516">
          <cell r="C516" t="str">
            <v>12400901</v>
          </cell>
          <cell r="D516" t="str">
            <v>NORMAL MÜŞTERİL</v>
          </cell>
          <cell r="E516">
            <v>23042455297</v>
          </cell>
          <cell r="F516">
            <v>0</v>
          </cell>
          <cell r="G516">
            <v>23042455297</v>
          </cell>
          <cell r="H516">
            <v>0</v>
          </cell>
        </row>
        <row r="517">
          <cell r="C517" t="str">
            <v>124001901</v>
          </cell>
          <cell r="D517" t="str">
            <v>ÖZKAYNAK BORÇLU</v>
          </cell>
          <cell r="E517">
            <v>20000000000</v>
          </cell>
          <cell r="F517">
            <v>0</v>
          </cell>
          <cell r="G517">
            <v>20000000000</v>
          </cell>
          <cell r="H517">
            <v>0</v>
          </cell>
        </row>
        <row r="518">
          <cell r="C518" t="str">
            <v>124008901</v>
          </cell>
          <cell r="D518" t="str">
            <v>USD KF HAVUZ BO</v>
          </cell>
          <cell r="E518">
            <v>3042455297</v>
          </cell>
          <cell r="F518">
            <v>0</v>
          </cell>
          <cell r="G518">
            <v>3042455297</v>
          </cell>
          <cell r="H518">
            <v>0</v>
          </cell>
        </row>
        <row r="519">
          <cell r="C519" t="str">
            <v/>
          </cell>
          <cell r="E519" t="str">
            <v>----------------------</v>
          </cell>
          <cell r="F519" t="str">
            <v>----------------------</v>
          </cell>
          <cell r="G519" t="str">
            <v>----------------------</v>
          </cell>
          <cell r="H519" t="str">
            <v>----------------------</v>
          </cell>
        </row>
        <row r="520">
          <cell r="C520" t="str">
            <v>124HESAP</v>
          </cell>
          <cell r="D520" t="str">
            <v>LAMI...:</v>
          </cell>
          <cell r="E520">
            <v>23042455297</v>
          </cell>
          <cell r="F520">
            <v>0</v>
          </cell>
          <cell r="G520">
            <v>23042455297</v>
          </cell>
          <cell r="H520">
            <v>0</v>
          </cell>
        </row>
        <row r="521">
          <cell r="C521" t="str">
            <v/>
          </cell>
        </row>
        <row r="522">
          <cell r="C522" t="str">
            <v>125901</v>
          </cell>
          <cell r="D522" t="str">
            <v>FON HESAPLARI B</v>
          </cell>
          <cell r="E522">
            <v>711771762885.19995</v>
          </cell>
          <cell r="F522">
            <v>608708075309.57996</v>
          </cell>
          <cell r="G522">
            <v>103063687575.62</v>
          </cell>
          <cell r="H522">
            <v>0</v>
          </cell>
        </row>
        <row r="523">
          <cell r="C523" t="str">
            <v>125902</v>
          </cell>
          <cell r="D523" t="str">
            <v>FON HESAPLARI B</v>
          </cell>
          <cell r="E523">
            <v>140345</v>
          </cell>
          <cell r="F523">
            <v>73669</v>
          </cell>
          <cell r="G523">
            <v>66676</v>
          </cell>
          <cell r="H523">
            <v>0</v>
          </cell>
        </row>
        <row r="524">
          <cell r="C524" t="str">
            <v>125921</v>
          </cell>
          <cell r="D524" t="str">
            <v>FON HESAPLARI B</v>
          </cell>
          <cell r="E524">
            <v>7692.38</v>
          </cell>
          <cell r="F524">
            <v>0</v>
          </cell>
          <cell r="G524">
            <v>7692.38</v>
          </cell>
          <cell r="H524">
            <v>0</v>
          </cell>
        </row>
        <row r="525">
          <cell r="C525" t="str">
            <v>12500901</v>
          </cell>
          <cell r="D525" t="str">
            <v>NORMAL HESAP MÜ</v>
          </cell>
          <cell r="E525">
            <v>711771762885.19995</v>
          </cell>
          <cell r="F525">
            <v>608708075309.57996</v>
          </cell>
          <cell r="G525">
            <v>103063687575.62</v>
          </cell>
          <cell r="H525">
            <v>0</v>
          </cell>
        </row>
        <row r="526">
          <cell r="C526" t="str">
            <v>12500902</v>
          </cell>
          <cell r="D526" t="str">
            <v>NORMAL HESAP MÜ</v>
          </cell>
          <cell r="E526">
            <v>140345</v>
          </cell>
          <cell r="F526">
            <v>73669</v>
          </cell>
          <cell r="G526">
            <v>66676</v>
          </cell>
          <cell r="H526">
            <v>0</v>
          </cell>
        </row>
        <row r="527">
          <cell r="C527" t="str">
            <v>12500921</v>
          </cell>
          <cell r="D527" t="str">
            <v>NORMAL HESAP MÜ</v>
          </cell>
          <cell r="E527">
            <v>7692.38</v>
          </cell>
          <cell r="F527">
            <v>0</v>
          </cell>
          <cell r="G527">
            <v>7692.38</v>
          </cell>
          <cell r="H527">
            <v>0</v>
          </cell>
        </row>
        <row r="528">
          <cell r="C528" t="str">
            <v>125001901</v>
          </cell>
          <cell r="D528" t="str">
            <v>USD HAVUZ BORÇL</v>
          </cell>
          <cell r="E528">
            <v>582826049961</v>
          </cell>
          <cell r="F528">
            <v>491628217385</v>
          </cell>
          <cell r="G528">
            <v>91197832576</v>
          </cell>
          <cell r="H528">
            <v>0</v>
          </cell>
        </row>
        <row r="529">
          <cell r="C529" t="str">
            <v>125001902</v>
          </cell>
          <cell r="D529" t="str">
            <v>USD HAVUZ BORÇL</v>
          </cell>
          <cell r="E529">
            <v>140345</v>
          </cell>
          <cell r="F529">
            <v>73669</v>
          </cell>
          <cell r="G529">
            <v>66676</v>
          </cell>
          <cell r="H529">
            <v>0</v>
          </cell>
        </row>
        <row r="530">
          <cell r="C530" t="str">
            <v>125003901</v>
          </cell>
          <cell r="D530" t="str">
            <v>DM HAVUZ BORÇLU</v>
          </cell>
          <cell r="E530">
            <v>128945712924.2</v>
          </cell>
          <cell r="F530">
            <v>117079857924.58</v>
          </cell>
          <cell r="G530">
            <v>11865854999.620001</v>
          </cell>
          <cell r="H530">
            <v>0</v>
          </cell>
        </row>
        <row r="531">
          <cell r="C531" t="str">
            <v>125003921</v>
          </cell>
          <cell r="D531" t="str">
            <v>DM HAVUZ BORÇLU</v>
          </cell>
          <cell r="E531">
            <v>7692.38</v>
          </cell>
          <cell r="F531">
            <v>0</v>
          </cell>
          <cell r="G531">
            <v>7692.38</v>
          </cell>
          <cell r="H531">
            <v>0</v>
          </cell>
        </row>
        <row r="532">
          <cell r="C532" t="str">
            <v/>
          </cell>
          <cell r="E532" t="str">
            <v>----------------------</v>
          </cell>
          <cell r="F532" t="str">
            <v>----------------------</v>
          </cell>
          <cell r="G532" t="str">
            <v>----------------------</v>
          </cell>
          <cell r="H532" t="str">
            <v>----------------------</v>
          </cell>
        </row>
        <row r="533">
          <cell r="C533" t="str">
            <v>125HESAP</v>
          </cell>
          <cell r="D533" t="str">
            <v>LAMI...:</v>
          </cell>
          <cell r="E533">
            <v>711771910922.57996</v>
          </cell>
          <cell r="F533">
            <v>608708148978.57996</v>
          </cell>
          <cell r="G533">
            <v>103063761944</v>
          </cell>
          <cell r="H533">
            <v>0</v>
          </cell>
        </row>
        <row r="534">
          <cell r="C534" t="str">
            <v/>
          </cell>
        </row>
        <row r="535">
          <cell r="C535" t="str">
            <v>130901</v>
          </cell>
          <cell r="D535" t="str">
            <v>FINANSAL KIRALA</v>
          </cell>
          <cell r="E535">
            <v>6202844706568</v>
          </cell>
          <cell r="F535">
            <v>2287351656413</v>
          </cell>
          <cell r="G535">
            <v>3915493050155</v>
          </cell>
          <cell r="H535">
            <v>0</v>
          </cell>
        </row>
        <row r="536">
          <cell r="C536" t="str">
            <v>13000901</v>
          </cell>
          <cell r="D536" t="str">
            <v>30 GUN FINANSAL</v>
          </cell>
          <cell r="E536">
            <v>1302128253625</v>
          </cell>
          <cell r="F536">
            <v>390638396881</v>
          </cell>
          <cell r="G536">
            <v>911489856744</v>
          </cell>
          <cell r="H536">
            <v>0</v>
          </cell>
        </row>
        <row r="537">
          <cell r="C537" t="str">
            <v>130002901</v>
          </cell>
          <cell r="D537" t="str">
            <v>TUZEL KISI</v>
          </cell>
          <cell r="E537">
            <v>1302128253625</v>
          </cell>
          <cell r="F537">
            <v>390638396881</v>
          </cell>
          <cell r="G537">
            <v>911489856744</v>
          </cell>
          <cell r="H537">
            <v>0</v>
          </cell>
        </row>
        <row r="538">
          <cell r="C538" t="str">
            <v>1300020901</v>
          </cell>
          <cell r="D538" t="str">
            <v>TL TUZEL</v>
          </cell>
          <cell r="E538">
            <v>1302128253625</v>
          </cell>
          <cell r="F538">
            <v>390638396881</v>
          </cell>
          <cell r="G538">
            <v>911489856744</v>
          </cell>
          <cell r="H538">
            <v>0</v>
          </cell>
        </row>
        <row r="539">
          <cell r="C539" t="str">
            <v>13001901</v>
          </cell>
          <cell r="D539" t="str">
            <v>90 GVKF FINANSA</v>
          </cell>
          <cell r="E539">
            <v>1138051088341</v>
          </cell>
          <cell r="F539">
            <v>426819172760</v>
          </cell>
          <cell r="G539">
            <v>711231915581</v>
          </cell>
          <cell r="H539">
            <v>0</v>
          </cell>
        </row>
        <row r="540">
          <cell r="C540" t="str">
            <v>130011901</v>
          </cell>
          <cell r="D540" t="str">
            <v>GERCEK KISI</v>
          </cell>
          <cell r="E540">
            <v>3538738907</v>
          </cell>
          <cell r="F540">
            <v>2357179072</v>
          </cell>
          <cell r="G540">
            <v>1181559835</v>
          </cell>
          <cell r="H540">
            <v>0</v>
          </cell>
        </row>
        <row r="541">
          <cell r="C541" t="str">
            <v>1300110901</v>
          </cell>
          <cell r="D541" t="str">
            <v>TL GERCEK</v>
          </cell>
          <cell r="E541">
            <v>3538738907</v>
          </cell>
          <cell r="F541">
            <v>2357179072</v>
          </cell>
          <cell r="G541">
            <v>1181559835</v>
          </cell>
          <cell r="H541">
            <v>0</v>
          </cell>
        </row>
        <row r="542">
          <cell r="C542" t="str">
            <v>130012901</v>
          </cell>
          <cell r="D542" t="str">
            <v>TUZEL KISI</v>
          </cell>
          <cell r="E542">
            <v>1134512349434</v>
          </cell>
          <cell r="F542">
            <v>424461993688</v>
          </cell>
          <cell r="G542">
            <v>710050355746</v>
          </cell>
          <cell r="H542">
            <v>0</v>
          </cell>
        </row>
        <row r="543">
          <cell r="C543" t="str">
            <v>1300120901</v>
          </cell>
          <cell r="D543" t="str">
            <v>TL TUZEL</v>
          </cell>
          <cell r="E543">
            <v>1134512349434</v>
          </cell>
          <cell r="F543">
            <v>424461993688</v>
          </cell>
          <cell r="G543">
            <v>710050355746</v>
          </cell>
          <cell r="H543">
            <v>0</v>
          </cell>
        </row>
        <row r="544">
          <cell r="C544" t="str">
            <v>13002901</v>
          </cell>
          <cell r="D544" t="str">
            <v>180 GUN FINANSA</v>
          </cell>
          <cell r="E544">
            <v>2097860849813</v>
          </cell>
          <cell r="F544">
            <v>966809462764</v>
          </cell>
          <cell r="G544">
            <v>1131051387049</v>
          </cell>
          <cell r="H544">
            <v>0</v>
          </cell>
        </row>
        <row r="545">
          <cell r="C545" t="str">
            <v>130020901</v>
          </cell>
          <cell r="D545" t="str">
            <v>KAMU</v>
          </cell>
          <cell r="E545">
            <v>85351597574</v>
          </cell>
          <cell r="F545">
            <v>85351597574</v>
          </cell>
          <cell r="G545">
            <v>0</v>
          </cell>
          <cell r="H545">
            <v>0</v>
          </cell>
        </row>
        <row r="546">
          <cell r="C546" t="str">
            <v>1300200901</v>
          </cell>
          <cell r="D546" t="str">
            <v>TL KAMU</v>
          </cell>
          <cell r="E546">
            <v>85351597574</v>
          </cell>
          <cell r="F546">
            <v>85351597574</v>
          </cell>
          <cell r="G546">
            <v>0</v>
          </cell>
          <cell r="H546">
            <v>0</v>
          </cell>
        </row>
        <row r="547">
          <cell r="C547" t="str">
            <v>130021901</v>
          </cell>
          <cell r="D547" t="str">
            <v>GERCEK</v>
          </cell>
          <cell r="E547">
            <v>327777875799</v>
          </cell>
          <cell r="F547">
            <v>129280060275</v>
          </cell>
          <cell r="G547">
            <v>198497815524</v>
          </cell>
          <cell r="H547">
            <v>0</v>
          </cell>
        </row>
        <row r="548">
          <cell r="C548" t="str">
            <v>1300210901</v>
          </cell>
          <cell r="D548" t="str">
            <v>TL GERCEK</v>
          </cell>
          <cell r="E548">
            <v>327777875799</v>
          </cell>
          <cell r="F548">
            <v>129280060275</v>
          </cell>
          <cell r="G548">
            <v>198497815524</v>
          </cell>
          <cell r="H548">
            <v>0</v>
          </cell>
        </row>
        <row r="549">
          <cell r="C549" t="str">
            <v>130022901</v>
          </cell>
          <cell r="D549" t="str">
            <v>TUZEL KISI</v>
          </cell>
          <cell r="E549">
            <v>1684731376440</v>
          </cell>
          <cell r="F549">
            <v>752177804915</v>
          </cell>
          <cell r="G549">
            <v>932553571525</v>
          </cell>
          <cell r="H549">
            <v>0</v>
          </cell>
        </row>
        <row r="550">
          <cell r="C550" t="str">
            <v>1300220901</v>
          </cell>
          <cell r="D550" t="str">
            <v>TL TUZEL</v>
          </cell>
          <cell r="E550">
            <v>1684731376440</v>
          </cell>
          <cell r="F550">
            <v>752177804915</v>
          </cell>
          <cell r="G550">
            <v>932553571525</v>
          </cell>
          <cell r="H550">
            <v>0</v>
          </cell>
        </row>
        <row r="551">
          <cell r="C551" t="str">
            <v>13003901</v>
          </cell>
          <cell r="D551" t="str">
            <v>360 GUN FINANSA</v>
          </cell>
          <cell r="E551">
            <v>1623246054942</v>
          </cell>
          <cell r="F551">
            <v>479984245563</v>
          </cell>
          <cell r="G551">
            <v>1143261809379</v>
          </cell>
          <cell r="H551">
            <v>0</v>
          </cell>
        </row>
        <row r="552">
          <cell r="C552" t="str">
            <v>130031901</v>
          </cell>
          <cell r="D552" t="str">
            <v>GERCEK KISI</v>
          </cell>
          <cell r="E552">
            <v>57987907407</v>
          </cell>
          <cell r="F552">
            <v>7241405093</v>
          </cell>
          <cell r="G552">
            <v>50746502314</v>
          </cell>
          <cell r="H552">
            <v>0</v>
          </cell>
        </row>
        <row r="553">
          <cell r="C553" t="str">
            <v>1300310901</v>
          </cell>
          <cell r="D553" t="str">
            <v>TL GERCEK KISI</v>
          </cell>
          <cell r="E553">
            <v>57987907407</v>
          </cell>
          <cell r="F553">
            <v>7241405093</v>
          </cell>
          <cell r="G553">
            <v>50746502314</v>
          </cell>
          <cell r="H553">
            <v>0</v>
          </cell>
        </row>
        <row r="554">
          <cell r="C554" t="str">
            <v>130032901</v>
          </cell>
          <cell r="D554" t="str">
            <v>TUZEL KISILER</v>
          </cell>
          <cell r="E554">
            <v>1565258147535</v>
          </cell>
          <cell r="F554">
            <v>472742840470</v>
          </cell>
          <cell r="G554">
            <v>1092515307065</v>
          </cell>
          <cell r="H554">
            <v>0</v>
          </cell>
        </row>
        <row r="555">
          <cell r="C555" t="str">
            <v>1300320901</v>
          </cell>
          <cell r="D555" t="str">
            <v>TL TUZEL</v>
          </cell>
          <cell r="E555">
            <v>1565258147535</v>
          </cell>
          <cell r="F555">
            <v>472742840470</v>
          </cell>
          <cell r="G555">
            <v>1092515307065</v>
          </cell>
          <cell r="H555">
            <v>0</v>
          </cell>
        </row>
        <row r="556">
          <cell r="C556" t="str">
            <v>13004901</v>
          </cell>
          <cell r="D556" t="str">
            <v>LEASING HAVUZU</v>
          </cell>
          <cell r="E556">
            <v>41558459847</v>
          </cell>
          <cell r="F556">
            <v>23100378445</v>
          </cell>
          <cell r="G556">
            <v>18458081402</v>
          </cell>
          <cell r="H556">
            <v>0</v>
          </cell>
        </row>
        <row r="557">
          <cell r="C557" t="str">
            <v>130041901</v>
          </cell>
          <cell r="D557" t="str">
            <v>GERCEK KISI</v>
          </cell>
          <cell r="E557">
            <v>1683161</v>
          </cell>
          <cell r="F557">
            <v>594060</v>
          </cell>
          <cell r="G557">
            <v>1089101</v>
          </cell>
          <cell r="H557">
            <v>0</v>
          </cell>
        </row>
        <row r="558">
          <cell r="C558" t="str">
            <v>1300410901</v>
          </cell>
          <cell r="D558" t="str">
            <v>TL GERCEK KISI</v>
          </cell>
          <cell r="E558">
            <v>1683161</v>
          </cell>
          <cell r="F558">
            <v>594060</v>
          </cell>
          <cell r="G558">
            <v>1089101</v>
          </cell>
          <cell r="H558">
            <v>0</v>
          </cell>
        </row>
        <row r="559">
          <cell r="C559" t="str">
            <v>130042901</v>
          </cell>
          <cell r="D559" t="str">
            <v>TUZEL KISI</v>
          </cell>
          <cell r="E559">
            <v>41556776686</v>
          </cell>
          <cell r="F559">
            <v>23099784385</v>
          </cell>
          <cell r="G559">
            <v>18456992301</v>
          </cell>
          <cell r="H559">
            <v>0</v>
          </cell>
        </row>
        <row r="560">
          <cell r="C560" t="str">
            <v>1300420901</v>
          </cell>
          <cell r="D560" t="str">
            <v>TL TUZEL</v>
          </cell>
          <cell r="E560">
            <v>41556776686</v>
          </cell>
          <cell r="F560">
            <v>23099784385</v>
          </cell>
          <cell r="G560">
            <v>18456992301</v>
          </cell>
          <cell r="H560">
            <v>0</v>
          </cell>
        </row>
        <row r="561">
          <cell r="C561" t="str">
            <v/>
          </cell>
          <cell r="E561" t="str">
            <v>----------------------</v>
          </cell>
          <cell r="F561" t="str">
            <v>----------------------</v>
          </cell>
          <cell r="G561" t="str">
            <v>----------------------</v>
          </cell>
          <cell r="H561" t="str">
            <v>----------------------</v>
          </cell>
        </row>
        <row r="562">
          <cell r="C562" t="str">
            <v>130HESAP</v>
          </cell>
          <cell r="D562" t="str">
            <v>LAMI...:</v>
          </cell>
          <cell r="E562">
            <v>6202844706568</v>
          </cell>
          <cell r="F562">
            <v>2287351656413</v>
          </cell>
          <cell r="G562">
            <v>3915493050155</v>
          </cell>
          <cell r="H562">
            <v>0</v>
          </cell>
        </row>
        <row r="563">
          <cell r="C563" t="str">
            <v/>
          </cell>
        </row>
        <row r="564">
          <cell r="C564" t="str">
            <v>131901</v>
          </cell>
          <cell r="D564" t="str">
            <v>FINANSAL KIRALA</v>
          </cell>
          <cell r="E564">
            <v>471483130455410</v>
          </cell>
          <cell r="F564">
            <v>420036914280107</v>
          </cell>
          <cell r="G564">
            <v>51446216175303.203</v>
          </cell>
          <cell r="H564">
            <v>0</v>
          </cell>
        </row>
        <row r="565">
          <cell r="C565" t="str">
            <v>131902</v>
          </cell>
          <cell r="D565" t="str">
            <v>FINANSAL KIRALA</v>
          </cell>
          <cell r="E565">
            <v>34283155.57</v>
          </cell>
          <cell r="F565">
            <v>11905322.439999999</v>
          </cell>
          <cell r="G565">
            <v>22377833.129999999</v>
          </cell>
          <cell r="H565">
            <v>0</v>
          </cell>
        </row>
        <row r="566">
          <cell r="C566" t="str">
            <v>131921</v>
          </cell>
          <cell r="D566" t="str">
            <v>FINANSAL KIRALA</v>
          </cell>
          <cell r="E566">
            <v>22355686.059999999</v>
          </cell>
          <cell r="F566">
            <v>8846627.4600000009</v>
          </cell>
          <cell r="G566">
            <v>13509058.6</v>
          </cell>
          <cell r="H566">
            <v>0</v>
          </cell>
        </row>
        <row r="567">
          <cell r="C567" t="str">
            <v>13100901</v>
          </cell>
          <cell r="D567" t="str">
            <v>30 GUN FINANSAL</v>
          </cell>
          <cell r="E567">
            <v>189005041239.91</v>
          </cell>
          <cell r="F567">
            <v>188956540365.35001</v>
          </cell>
          <cell r="G567">
            <v>48500874.560000002</v>
          </cell>
          <cell r="H567">
            <v>0</v>
          </cell>
        </row>
        <row r="568">
          <cell r="C568" t="str">
            <v>13100902</v>
          </cell>
          <cell r="D568" t="str">
            <v>30 GUN FINANSAL</v>
          </cell>
          <cell r="E568">
            <v>15811</v>
          </cell>
          <cell r="F568">
            <v>15784.54</v>
          </cell>
          <cell r="G568">
            <v>26.46</v>
          </cell>
          <cell r="H568">
            <v>0</v>
          </cell>
        </row>
        <row r="569">
          <cell r="C569" t="str">
            <v>13100921</v>
          </cell>
          <cell r="D569" t="str">
            <v>30 GUN FINANSAL</v>
          </cell>
          <cell r="E569">
            <v>12441.98</v>
          </cell>
          <cell r="F569">
            <v>12434</v>
          </cell>
          <cell r="G569">
            <v>7.98</v>
          </cell>
          <cell r="H569">
            <v>0</v>
          </cell>
        </row>
        <row r="570">
          <cell r="C570" t="str">
            <v>131002901</v>
          </cell>
          <cell r="D570" t="str">
            <v>TUZEL KISI</v>
          </cell>
          <cell r="E570">
            <v>189005041239.91</v>
          </cell>
          <cell r="F570">
            <v>188956540365.35001</v>
          </cell>
          <cell r="G570">
            <v>48500874.560000002</v>
          </cell>
          <cell r="H570">
            <v>0</v>
          </cell>
        </row>
        <row r="571">
          <cell r="C571" t="str">
            <v>131002902</v>
          </cell>
          <cell r="D571" t="str">
            <v>TUZEL KISI</v>
          </cell>
          <cell r="E571">
            <v>15811</v>
          </cell>
          <cell r="F571">
            <v>15784.54</v>
          </cell>
          <cell r="G571">
            <v>26.46</v>
          </cell>
          <cell r="H571">
            <v>0</v>
          </cell>
        </row>
        <row r="572">
          <cell r="C572" t="str">
            <v>131002921</v>
          </cell>
          <cell r="D572" t="str">
            <v>TUZEL KISI</v>
          </cell>
          <cell r="E572">
            <v>12441.98</v>
          </cell>
          <cell r="F572">
            <v>12434</v>
          </cell>
          <cell r="G572">
            <v>7.98</v>
          </cell>
          <cell r="H572">
            <v>0</v>
          </cell>
        </row>
        <row r="573">
          <cell r="C573" t="str">
            <v>13101901</v>
          </cell>
          <cell r="D573" t="str">
            <v>90 GUN FINANSAL</v>
          </cell>
          <cell r="E573">
            <v>4054919007726.2202</v>
          </cell>
          <cell r="F573">
            <v>3760707117584.8198</v>
          </cell>
          <cell r="G573">
            <v>294211890141.40002</v>
          </cell>
          <cell r="H573">
            <v>0</v>
          </cell>
        </row>
        <row r="574">
          <cell r="C574" t="str">
            <v>13101902</v>
          </cell>
          <cell r="D574" t="str">
            <v>90 GUN FINANSAL</v>
          </cell>
          <cell r="E574">
            <v>307631.59999999998</v>
          </cell>
          <cell r="F574">
            <v>221962.42</v>
          </cell>
          <cell r="G574">
            <v>85669.18</v>
          </cell>
          <cell r="H574">
            <v>0</v>
          </cell>
        </row>
        <row r="575">
          <cell r="C575" t="str">
            <v>13101921</v>
          </cell>
          <cell r="D575" t="str">
            <v>90 GUN FINANSAL</v>
          </cell>
          <cell r="E575">
            <v>504170.42</v>
          </cell>
          <cell r="F575">
            <v>389402</v>
          </cell>
          <cell r="G575">
            <v>114768.42</v>
          </cell>
          <cell r="H575">
            <v>0</v>
          </cell>
        </row>
        <row r="576">
          <cell r="C576" t="str">
            <v>131010901</v>
          </cell>
          <cell r="D576" t="str">
            <v>KAMU</v>
          </cell>
          <cell r="E576">
            <v>192195216987.29999</v>
          </cell>
          <cell r="F576">
            <v>167407997337.57999</v>
          </cell>
          <cell r="G576">
            <v>24787219649.720001</v>
          </cell>
          <cell r="H576">
            <v>0</v>
          </cell>
        </row>
        <row r="577">
          <cell r="C577" t="str">
            <v>131010902</v>
          </cell>
          <cell r="D577" t="str">
            <v>KAMU</v>
          </cell>
          <cell r="E577">
            <v>42200.28</v>
          </cell>
          <cell r="F577">
            <v>24078</v>
          </cell>
          <cell r="G577">
            <v>18122.28</v>
          </cell>
          <cell r="H577">
            <v>0</v>
          </cell>
        </row>
        <row r="578">
          <cell r="C578" t="str">
            <v>131011901</v>
          </cell>
          <cell r="D578" t="str">
            <v>GERCEK KISI</v>
          </cell>
          <cell r="E578">
            <v>196991135486.14001</v>
          </cell>
          <cell r="F578">
            <v>116625789192.38</v>
          </cell>
          <cell r="G578">
            <v>80365346293.759995</v>
          </cell>
          <cell r="H578">
            <v>0</v>
          </cell>
        </row>
        <row r="579">
          <cell r="C579" t="str">
            <v>131011902</v>
          </cell>
          <cell r="D579" t="str">
            <v>GERCEK KISI</v>
          </cell>
          <cell r="E579">
            <v>143024.29999999999</v>
          </cell>
          <cell r="F579">
            <v>88831</v>
          </cell>
          <cell r="G579">
            <v>54193.3</v>
          </cell>
          <cell r="H579">
            <v>0</v>
          </cell>
        </row>
        <row r="580">
          <cell r="C580" t="str">
            <v>131011921</v>
          </cell>
          <cell r="D580" t="str">
            <v>GERCEK KISI</v>
          </cell>
          <cell r="E580">
            <v>9425.94</v>
          </cell>
          <cell r="F580">
            <v>5380</v>
          </cell>
          <cell r="G580">
            <v>4045.94</v>
          </cell>
          <cell r="H580">
            <v>0</v>
          </cell>
        </row>
        <row r="581">
          <cell r="C581" t="str">
            <v>131012901</v>
          </cell>
          <cell r="D581" t="str">
            <v>TUZEL KISILER</v>
          </cell>
          <cell r="E581">
            <v>3665732655252.7798</v>
          </cell>
          <cell r="F581">
            <v>3476673331054.8599</v>
          </cell>
          <cell r="G581">
            <v>189059324197.92001</v>
          </cell>
          <cell r="H581">
            <v>0</v>
          </cell>
        </row>
        <row r="582">
          <cell r="C582" t="str">
            <v>131012902</v>
          </cell>
          <cell r="D582" t="str">
            <v>TUZEL KISILER</v>
          </cell>
          <cell r="E582">
            <v>122407.02</v>
          </cell>
          <cell r="F582">
            <v>109053.42</v>
          </cell>
          <cell r="G582">
            <v>13353.6</v>
          </cell>
          <cell r="H582">
            <v>0</v>
          </cell>
        </row>
        <row r="583">
          <cell r="C583" t="str">
            <v>131012921</v>
          </cell>
          <cell r="D583" t="str">
            <v>TUZEL KISILER</v>
          </cell>
          <cell r="E583">
            <v>494744.48</v>
          </cell>
          <cell r="F583">
            <v>384022</v>
          </cell>
          <cell r="G583">
            <v>110722.48</v>
          </cell>
          <cell r="H583">
            <v>0</v>
          </cell>
        </row>
        <row r="584">
          <cell r="C584" t="str">
            <v>13102901</v>
          </cell>
          <cell r="D584" t="str">
            <v>180 GUN FINANSA</v>
          </cell>
          <cell r="E584">
            <v>17500954176876.4</v>
          </cell>
          <cell r="F584">
            <v>14659208286923.801</v>
          </cell>
          <cell r="G584">
            <v>2841745889952.6299</v>
          </cell>
          <cell r="H584">
            <v>0</v>
          </cell>
        </row>
        <row r="585">
          <cell r="C585" t="str">
            <v>13102902</v>
          </cell>
          <cell r="D585" t="str">
            <v>180 GUN FINANSA</v>
          </cell>
          <cell r="E585">
            <v>1460978.91</v>
          </cell>
          <cell r="F585">
            <v>557340.56999999995</v>
          </cell>
          <cell r="G585">
            <v>903638.34</v>
          </cell>
          <cell r="H585">
            <v>0</v>
          </cell>
        </row>
        <row r="586">
          <cell r="C586" t="str">
            <v>13102921</v>
          </cell>
          <cell r="D586" t="str">
            <v>180 GUN FINANSA</v>
          </cell>
          <cell r="E586">
            <v>1966649.18</v>
          </cell>
          <cell r="F586">
            <v>925662.15</v>
          </cell>
          <cell r="G586">
            <v>1040987.03</v>
          </cell>
          <cell r="H586">
            <v>0</v>
          </cell>
        </row>
        <row r="587">
          <cell r="C587" t="str">
            <v>131020901</v>
          </cell>
          <cell r="D587" t="str">
            <v>KAMU</v>
          </cell>
          <cell r="E587">
            <v>13032034646.82</v>
          </cell>
          <cell r="F587">
            <v>11331407816.299999</v>
          </cell>
          <cell r="G587">
            <v>1700626830.52</v>
          </cell>
          <cell r="H587">
            <v>0</v>
          </cell>
        </row>
        <row r="588">
          <cell r="C588" t="str">
            <v>131020921</v>
          </cell>
          <cell r="D588" t="str">
            <v>KAMU</v>
          </cell>
          <cell r="E588">
            <v>1649</v>
          </cell>
          <cell r="F588">
            <v>546.52</v>
          </cell>
          <cell r="G588">
            <v>1102.48</v>
          </cell>
          <cell r="H588">
            <v>0</v>
          </cell>
        </row>
        <row r="589">
          <cell r="C589" t="str">
            <v>131021901</v>
          </cell>
          <cell r="D589" t="str">
            <v>GERCEK KISI</v>
          </cell>
          <cell r="E589">
            <v>2077138859071.0801</v>
          </cell>
          <cell r="F589">
            <v>1844656831598.1499</v>
          </cell>
          <cell r="G589">
            <v>232482027472.92999</v>
          </cell>
          <cell r="H589">
            <v>0</v>
          </cell>
        </row>
        <row r="590">
          <cell r="C590" t="str">
            <v>131021902</v>
          </cell>
          <cell r="D590" t="str">
            <v>GERCEK KISI</v>
          </cell>
          <cell r="E590">
            <v>141652.32</v>
          </cell>
          <cell r="F590">
            <v>50885</v>
          </cell>
          <cell r="G590">
            <v>90767.32</v>
          </cell>
          <cell r="H590">
            <v>0</v>
          </cell>
        </row>
        <row r="591">
          <cell r="C591" t="str">
            <v>131021921</v>
          </cell>
          <cell r="D591" t="str">
            <v>GERCEK KISI</v>
          </cell>
          <cell r="E591">
            <v>181961.4</v>
          </cell>
          <cell r="F591">
            <v>111731.65</v>
          </cell>
          <cell r="G591">
            <v>70229.75</v>
          </cell>
          <cell r="H591">
            <v>0</v>
          </cell>
        </row>
        <row r="592">
          <cell r="C592" t="str">
            <v>131022901</v>
          </cell>
          <cell r="D592" t="str">
            <v>TUZEL KISI</v>
          </cell>
          <cell r="E592">
            <v>15410783283158.5</v>
          </cell>
          <cell r="F592">
            <v>12803220047509.301</v>
          </cell>
          <cell r="G592">
            <v>2607563235649.1802</v>
          </cell>
          <cell r="H592">
            <v>0</v>
          </cell>
        </row>
        <row r="593">
          <cell r="C593" t="str">
            <v>131022902</v>
          </cell>
          <cell r="D593" t="str">
            <v>TUZEL KISI</v>
          </cell>
          <cell r="E593">
            <v>1319326.5900000001</v>
          </cell>
          <cell r="F593">
            <v>506455.57</v>
          </cell>
          <cell r="G593">
            <v>812871.02</v>
          </cell>
          <cell r="H593">
            <v>0</v>
          </cell>
        </row>
        <row r="594">
          <cell r="C594" t="str">
            <v>131022921</v>
          </cell>
          <cell r="D594" t="str">
            <v>TUZEL KISI</v>
          </cell>
          <cell r="E594">
            <v>1783038.78</v>
          </cell>
          <cell r="F594">
            <v>813383.98</v>
          </cell>
          <cell r="G594">
            <v>969654.8</v>
          </cell>
          <cell r="H594">
            <v>0</v>
          </cell>
        </row>
        <row r="595">
          <cell r="C595" t="str">
            <v>13103901</v>
          </cell>
          <cell r="D595" t="str">
            <v>360 GUN FINANSA</v>
          </cell>
          <cell r="E595">
            <v>427100332644622</v>
          </cell>
          <cell r="F595">
            <v>379397924135866</v>
          </cell>
          <cell r="G595">
            <v>47702408508756</v>
          </cell>
          <cell r="H595">
            <v>0</v>
          </cell>
        </row>
        <row r="596">
          <cell r="C596" t="str">
            <v>13103902</v>
          </cell>
          <cell r="D596" t="str">
            <v>360 GUN FINANSA</v>
          </cell>
          <cell r="E596">
            <v>31072962.379999999</v>
          </cell>
          <cell r="F596">
            <v>9838035.5199999996</v>
          </cell>
          <cell r="G596">
            <v>21234926.859999999</v>
          </cell>
          <cell r="H596">
            <v>0</v>
          </cell>
        </row>
        <row r="597">
          <cell r="C597" t="str">
            <v>13103921</v>
          </cell>
          <cell r="D597" t="str">
            <v>360 GUN FINANSA</v>
          </cell>
          <cell r="E597">
            <v>19289152.66</v>
          </cell>
          <cell r="F597">
            <v>7193709.5899999999</v>
          </cell>
          <cell r="G597">
            <v>12095443.07</v>
          </cell>
          <cell r="H597">
            <v>0</v>
          </cell>
        </row>
        <row r="598">
          <cell r="C598" t="str">
            <v>131031901</v>
          </cell>
          <cell r="D598" t="str">
            <v>GERCEK</v>
          </cell>
          <cell r="E598">
            <v>30598294972869.801</v>
          </cell>
          <cell r="F598">
            <v>27588797460261.801</v>
          </cell>
          <cell r="G598">
            <v>3009497512608.0801</v>
          </cell>
          <cell r="H598">
            <v>0</v>
          </cell>
        </row>
        <row r="599">
          <cell r="C599" t="str">
            <v>131031902</v>
          </cell>
          <cell r="D599" t="str">
            <v>GERCEK</v>
          </cell>
          <cell r="E599">
            <v>704855.51</v>
          </cell>
          <cell r="F599">
            <v>297423.71999999997</v>
          </cell>
          <cell r="G599">
            <v>407431.79</v>
          </cell>
          <cell r="H599">
            <v>0</v>
          </cell>
        </row>
        <row r="600">
          <cell r="C600" t="str">
            <v>131031921</v>
          </cell>
          <cell r="D600" t="str">
            <v>GERCEK</v>
          </cell>
          <cell r="E600">
            <v>2180409.8199999998</v>
          </cell>
          <cell r="F600">
            <v>590686.68999999994</v>
          </cell>
          <cell r="G600">
            <v>1589723.13</v>
          </cell>
          <cell r="H600">
            <v>0</v>
          </cell>
        </row>
        <row r="601">
          <cell r="C601" t="str">
            <v>131032901</v>
          </cell>
          <cell r="D601" t="str">
            <v>TUZEL KISI</v>
          </cell>
          <cell r="E601">
            <v>396502037671752</v>
          </cell>
          <cell r="F601">
            <v>351809126675604</v>
          </cell>
          <cell r="G601">
            <v>44692910996147.898</v>
          </cell>
          <cell r="H601">
            <v>0</v>
          </cell>
        </row>
        <row r="602">
          <cell r="C602" t="str">
            <v>131032902</v>
          </cell>
          <cell r="D602" t="str">
            <v>TUZEL KISI</v>
          </cell>
          <cell r="E602">
            <v>30368106.870000001</v>
          </cell>
          <cell r="F602">
            <v>9540611.8000000007</v>
          </cell>
          <cell r="G602">
            <v>20827495.07</v>
          </cell>
          <cell r="H602">
            <v>0</v>
          </cell>
        </row>
        <row r="603">
          <cell r="C603" t="str">
            <v>131032921</v>
          </cell>
          <cell r="D603" t="str">
            <v>TUZEL KISI</v>
          </cell>
          <cell r="E603">
            <v>17108742.84</v>
          </cell>
          <cell r="F603">
            <v>6603022.9000000004</v>
          </cell>
          <cell r="G603">
            <v>10505719.939999999</v>
          </cell>
          <cell r="H603">
            <v>0</v>
          </cell>
        </row>
        <row r="604">
          <cell r="C604" t="str">
            <v>13104901</v>
          </cell>
          <cell r="D604" t="str">
            <v>YP LEASING HAVU</v>
          </cell>
          <cell r="E604">
            <v>22637919584945.699</v>
          </cell>
          <cell r="F604">
            <v>22030118199367.102</v>
          </cell>
          <cell r="G604">
            <v>607801385578.60999</v>
          </cell>
          <cell r="H604">
            <v>0</v>
          </cell>
        </row>
        <row r="605">
          <cell r="C605" t="str">
            <v>13104902</v>
          </cell>
          <cell r="D605" t="str">
            <v>YP LEASING HAVU</v>
          </cell>
          <cell r="E605">
            <v>1425771.68</v>
          </cell>
          <cell r="F605">
            <v>1272199.3899999999</v>
          </cell>
          <cell r="G605">
            <v>153572.29</v>
          </cell>
          <cell r="H605">
            <v>0</v>
          </cell>
        </row>
        <row r="606">
          <cell r="C606" t="str">
            <v>13104921</v>
          </cell>
          <cell r="D606" t="str">
            <v>YP LEASING HAVU</v>
          </cell>
          <cell r="E606">
            <v>583271.81999999995</v>
          </cell>
          <cell r="F606">
            <v>325419.71999999997</v>
          </cell>
          <cell r="G606">
            <v>257852.1</v>
          </cell>
          <cell r="H606">
            <v>0</v>
          </cell>
        </row>
        <row r="607">
          <cell r="C607" t="str">
            <v>131041901</v>
          </cell>
          <cell r="D607" t="str">
            <v>YP LEASING HAVZ</v>
          </cell>
          <cell r="E607">
            <v>368445443504.75</v>
          </cell>
          <cell r="F607">
            <v>348826635085.59003</v>
          </cell>
          <cell r="G607">
            <v>19618808419.16</v>
          </cell>
          <cell r="H607">
            <v>0</v>
          </cell>
        </row>
        <row r="608">
          <cell r="C608" t="str">
            <v>131041902</v>
          </cell>
          <cell r="D608" t="str">
            <v>YP LEASING HAVZ</v>
          </cell>
          <cell r="E608">
            <v>27270.2</v>
          </cell>
          <cell r="F608">
            <v>12942</v>
          </cell>
          <cell r="G608">
            <v>14328.2</v>
          </cell>
          <cell r="H608">
            <v>0</v>
          </cell>
        </row>
        <row r="609">
          <cell r="C609" t="str">
            <v>131041921</v>
          </cell>
          <cell r="D609" t="str">
            <v>YP LEASING HAVZ</v>
          </cell>
          <cell r="E609">
            <v>5648.25</v>
          </cell>
          <cell r="F609">
            <v>5634.61</v>
          </cell>
          <cell r="G609">
            <v>13.64</v>
          </cell>
          <cell r="H609">
            <v>0</v>
          </cell>
        </row>
        <row r="610">
          <cell r="C610" t="str">
            <v>131042901</v>
          </cell>
          <cell r="D610" t="str">
            <v>YP LEASING HAVZ</v>
          </cell>
          <cell r="E610">
            <v>22269474141441</v>
          </cell>
          <cell r="F610">
            <v>21681291564281.5</v>
          </cell>
          <cell r="G610">
            <v>588182577159.44995</v>
          </cell>
          <cell r="H610">
            <v>0</v>
          </cell>
        </row>
        <row r="611">
          <cell r="C611" t="str">
            <v>131042902</v>
          </cell>
          <cell r="D611" t="str">
            <v>YP LEASING HAVZ</v>
          </cell>
          <cell r="E611">
            <v>1398501.48</v>
          </cell>
          <cell r="F611">
            <v>1259257.3899999999</v>
          </cell>
          <cell r="G611">
            <v>139244.09</v>
          </cell>
          <cell r="H611">
            <v>0</v>
          </cell>
        </row>
        <row r="612">
          <cell r="C612" t="str">
            <v>131042921</v>
          </cell>
          <cell r="D612" t="str">
            <v>YP LEASING HAVZ</v>
          </cell>
          <cell r="E612">
            <v>577623.56999999995</v>
          </cell>
          <cell r="F612">
            <v>319785.11</v>
          </cell>
          <cell r="G612">
            <v>257838.46</v>
          </cell>
          <cell r="H612">
            <v>0</v>
          </cell>
        </row>
        <row r="613">
          <cell r="C613" t="str">
            <v/>
          </cell>
          <cell r="E613" t="str">
            <v>----------------------</v>
          </cell>
          <cell r="F613" t="str">
            <v>----------------------</v>
          </cell>
          <cell r="G613" t="str">
            <v>----------------------</v>
          </cell>
          <cell r="H613" t="str">
            <v>----------------------</v>
          </cell>
        </row>
        <row r="614">
          <cell r="C614" t="str">
            <v>131HESAP</v>
          </cell>
          <cell r="D614" t="str">
            <v>LAMI...:</v>
          </cell>
          <cell r="E614">
            <v>471483187094252</v>
          </cell>
          <cell r="F614">
            <v>420036935032057</v>
          </cell>
          <cell r="G614">
            <v>51446252062195</v>
          </cell>
          <cell r="H614">
            <v>0</v>
          </cell>
        </row>
        <row r="615">
          <cell r="C615" t="str">
            <v/>
          </cell>
        </row>
        <row r="616">
          <cell r="C616" t="str">
            <v>132901</v>
          </cell>
          <cell r="D616" t="str">
            <v>AKREDITIFLER</v>
          </cell>
          <cell r="E616">
            <v>147901345595507</v>
          </cell>
          <cell r="F616">
            <v>140949370274904</v>
          </cell>
          <cell r="G616">
            <v>6951975320603</v>
          </cell>
          <cell r="H616">
            <v>0</v>
          </cell>
        </row>
        <row r="617">
          <cell r="C617" t="str">
            <v>13201901</v>
          </cell>
          <cell r="D617" t="str">
            <v>AKREDITIFLER $</v>
          </cell>
          <cell r="E617">
            <v>31346204467896</v>
          </cell>
          <cell r="F617">
            <v>29834713353597</v>
          </cell>
          <cell r="G617">
            <v>1511491114299</v>
          </cell>
          <cell r="H617">
            <v>0</v>
          </cell>
        </row>
        <row r="618">
          <cell r="C618" t="str">
            <v>13202901</v>
          </cell>
          <cell r="D618" t="str">
            <v>AKREDITIFLER EU</v>
          </cell>
          <cell r="E618">
            <v>27002008542208</v>
          </cell>
          <cell r="F618">
            <v>26961911151996</v>
          </cell>
          <cell r="G618">
            <v>40097390212</v>
          </cell>
          <cell r="H618">
            <v>0</v>
          </cell>
        </row>
        <row r="619">
          <cell r="C619" t="str">
            <v>13204901</v>
          </cell>
          <cell r="D619" t="str">
            <v>YURTDISI OD.$</v>
          </cell>
          <cell r="E619">
            <v>66251506731817</v>
          </cell>
          <cell r="F619">
            <v>64988178397957</v>
          </cell>
          <cell r="G619">
            <v>1263328333860</v>
          </cell>
          <cell r="H619">
            <v>0</v>
          </cell>
        </row>
        <row r="620">
          <cell r="C620" t="str">
            <v>13205901</v>
          </cell>
          <cell r="D620" t="str">
            <v>YURDISI OD. EUR</v>
          </cell>
          <cell r="E620">
            <v>23301625853586</v>
          </cell>
          <cell r="F620">
            <v>19164567371354</v>
          </cell>
          <cell r="G620">
            <v>4137058482232</v>
          </cell>
          <cell r="H620">
            <v>0</v>
          </cell>
        </row>
        <row r="621">
          <cell r="C621" t="str">
            <v/>
          </cell>
          <cell r="E621" t="str">
            <v>----------------------</v>
          </cell>
          <cell r="F621" t="str">
            <v>----------------------</v>
          </cell>
          <cell r="G621" t="str">
            <v>----------------------</v>
          </cell>
          <cell r="H621" t="str">
            <v>----------------------</v>
          </cell>
        </row>
        <row r="622">
          <cell r="C622" t="str">
            <v>132HESAP</v>
          </cell>
          <cell r="D622" t="str">
            <v>LAMI...:</v>
          </cell>
          <cell r="E622">
            <v>147901345595507</v>
          </cell>
          <cell r="F622">
            <v>140949370274904</v>
          </cell>
          <cell r="G622">
            <v>6951975320603</v>
          </cell>
          <cell r="H622">
            <v>0</v>
          </cell>
        </row>
        <row r="623">
          <cell r="C623" t="str">
            <v/>
          </cell>
        </row>
        <row r="624">
          <cell r="C624" t="str">
            <v>158901</v>
          </cell>
          <cell r="D624" t="str">
            <v>TAZMİN ED.G.NAK</v>
          </cell>
          <cell r="E624">
            <v>54063500000</v>
          </cell>
          <cell r="F624">
            <v>49334500000</v>
          </cell>
          <cell r="G624">
            <v>4729000000</v>
          </cell>
          <cell r="H624">
            <v>0</v>
          </cell>
        </row>
        <row r="625">
          <cell r="C625" t="str">
            <v>15800901</v>
          </cell>
          <cell r="D625" t="str">
            <v>TEMİNAT MEKTUPL</v>
          </cell>
          <cell r="E625">
            <v>51315000000</v>
          </cell>
          <cell r="F625">
            <v>47715000000</v>
          </cell>
          <cell r="G625">
            <v>3600000000</v>
          </cell>
          <cell r="H625">
            <v>0</v>
          </cell>
        </row>
        <row r="626">
          <cell r="C626" t="str">
            <v>15840901</v>
          </cell>
          <cell r="D626" t="str">
            <v>DİĞER YÜKÜMLÜLÜ</v>
          </cell>
          <cell r="E626">
            <v>2748500000</v>
          </cell>
          <cell r="F626">
            <v>1619500000</v>
          </cell>
          <cell r="G626">
            <v>1129000000</v>
          </cell>
          <cell r="H626">
            <v>0</v>
          </cell>
        </row>
        <row r="627">
          <cell r="C627" t="str">
            <v>158400901</v>
          </cell>
          <cell r="D627" t="str">
            <v>TAHÜTLERİMİZ</v>
          </cell>
          <cell r="E627">
            <v>2748500000</v>
          </cell>
          <cell r="F627">
            <v>1619500000</v>
          </cell>
          <cell r="G627">
            <v>1129000000</v>
          </cell>
          <cell r="H627">
            <v>0</v>
          </cell>
        </row>
        <row r="628">
          <cell r="C628" t="str">
            <v>1584000901</v>
          </cell>
          <cell r="D628" t="str">
            <v>ÇEK KARNESİ BAN</v>
          </cell>
          <cell r="E628">
            <v>2748500000</v>
          </cell>
          <cell r="F628">
            <v>1619500000</v>
          </cell>
          <cell r="G628">
            <v>1129000000</v>
          </cell>
          <cell r="H628">
            <v>0</v>
          </cell>
        </row>
        <row r="629">
          <cell r="C629" t="str">
            <v/>
          </cell>
          <cell r="E629" t="str">
            <v>----------------------</v>
          </cell>
          <cell r="F629" t="str">
            <v>----------------------</v>
          </cell>
          <cell r="G629" t="str">
            <v>----------------------</v>
          </cell>
          <cell r="H629" t="str">
            <v>----------------------</v>
          </cell>
        </row>
        <row r="630">
          <cell r="C630" t="str">
            <v>158HESAP</v>
          </cell>
          <cell r="D630" t="str">
            <v>LAMI...:</v>
          </cell>
          <cell r="E630">
            <v>54063500000</v>
          </cell>
          <cell r="F630">
            <v>49334500000</v>
          </cell>
          <cell r="G630">
            <v>4729000000</v>
          </cell>
          <cell r="H630">
            <v>0</v>
          </cell>
        </row>
        <row r="631">
          <cell r="C631" t="str">
            <v/>
          </cell>
        </row>
        <row r="632">
          <cell r="C632" t="str">
            <v>160901</v>
          </cell>
          <cell r="D632" t="str">
            <v>YAKIN İZLEME TL</v>
          </cell>
          <cell r="E632">
            <v>258714527665</v>
          </cell>
          <cell r="F632">
            <v>258714527665</v>
          </cell>
          <cell r="G632">
            <v>0</v>
          </cell>
          <cell r="H632">
            <v>0</v>
          </cell>
        </row>
        <row r="633">
          <cell r="C633" t="str">
            <v>16031901</v>
          </cell>
          <cell r="D633" t="str">
            <v>KREDİ KARTLARI</v>
          </cell>
          <cell r="E633">
            <v>258714527665</v>
          </cell>
          <cell r="F633">
            <v>258714527665</v>
          </cell>
          <cell r="G633">
            <v>0</v>
          </cell>
          <cell r="H633">
            <v>0</v>
          </cell>
        </row>
        <row r="634">
          <cell r="C634" t="str">
            <v>160310901</v>
          </cell>
          <cell r="D634" t="str">
            <v>ÖZKAYNAK</v>
          </cell>
          <cell r="E634">
            <v>258714527665</v>
          </cell>
          <cell r="F634">
            <v>258714527665</v>
          </cell>
          <cell r="G634">
            <v>0</v>
          </cell>
          <cell r="H634">
            <v>0</v>
          </cell>
        </row>
        <row r="635">
          <cell r="C635" t="str">
            <v>1603100901</v>
          </cell>
          <cell r="D635" t="str">
            <v>ÜRETİM DESTEĞİ</v>
          </cell>
          <cell r="E635">
            <v>258714527665</v>
          </cell>
          <cell r="F635">
            <v>258714527665</v>
          </cell>
          <cell r="G635">
            <v>0</v>
          </cell>
          <cell r="H635">
            <v>0</v>
          </cell>
        </row>
        <row r="636">
          <cell r="C636" t="str">
            <v/>
          </cell>
          <cell r="E636" t="str">
            <v>----------------------</v>
          </cell>
          <cell r="F636" t="str">
            <v>----------------------</v>
          </cell>
          <cell r="G636" t="str">
            <v>----------------------</v>
          </cell>
          <cell r="H636" t="str">
            <v>----------------------</v>
          </cell>
        </row>
        <row r="637">
          <cell r="C637" t="str">
            <v>160HESAP</v>
          </cell>
          <cell r="D637" t="str">
            <v>LAMI...:</v>
          </cell>
          <cell r="E637">
            <v>258714527665</v>
          </cell>
          <cell r="F637">
            <v>258714527665</v>
          </cell>
          <cell r="G637">
            <v>0</v>
          </cell>
          <cell r="H637">
            <v>0</v>
          </cell>
        </row>
        <row r="638">
          <cell r="C638" t="str">
            <v/>
          </cell>
        </row>
        <row r="639">
          <cell r="C639" t="str">
            <v>162901</v>
          </cell>
          <cell r="D639" t="str">
            <v>İDARİ TAKİP HES</v>
          </cell>
          <cell r="E639">
            <v>8800000000</v>
          </cell>
          <cell r="F639">
            <v>8800000000</v>
          </cell>
          <cell r="G639">
            <v>0</v>
          </cell>
          <cell r="H639">
            <v>0</v>
          </cell>
        </row>
        <row r="640">
          <cell r="C640" t="str">
            <v>16208901</v>
          </cell>
          <cell r="D640" t="str">
            <v>TAZMİN ED. TKM</v>
          </cell>
          <cell r="E640">
            <v>8800000000</v>
          </cell>
          <cell r="F640">
            <v>8800000000</v>
          </cell>
          <cell r="G640">
            <v>0</v>
          </cell>
          <cell r="H640">
            <v>0</v>
          </cell>
        </row>
        <row r="641">
          <cell r="C641" t="str">
            <v/>
          </cell>
          <cell r="E641" t="str">
            <v>----------------------</v>
          </cell>
          <cell r="F641" t="str">
            <v>----------------------</v>
          </cell>
          <cell r="G641" t="str">
            <v>----------------------</v>
          </cell>
          <cell r="H641" t="str">
            <v>----------------------</v>
          </cell>
        </row>
        <row r="642">
          <cell r="C642" t="str">
            <v>162HESAP</v>
          </cell>
          <cell r="D642" t="str">
            <v>LAMI...:</v>
          </cell>
          <cell r="E642">
            <v>8800000000</v>
          </cell>
          <cell r="F642">
            <v>8800000000</v>
          </cell>
          <cell r="G642">
            <v>0</v>
          </cell>
          <cell r="H642">
            <v>0</v>
          </cell>
        </row>
        <row r="643">
          <cell r="C643" t="str">
            <v/>
          </cell>
        </row>
        <row r="644">
          <cell r="C644" t="str">
            <v>170901</v>
          </cell>
          <cell r="D644" t="str">
            <v>TASFİYE OLUNACA</v>
          </cell>
          <cell r="E644">
            <v>5910671426977.54</v>
          </cell>
          <cell r="F644">
            <v>4791427020958.54</v>
          </cell>
          <cell r="G644">
            <v>1119244406019</v>
          </cell>
          <cell r="H644">
            <v>0</v>
          </cell>
        </row>
        <row r="645">
          <cell r="C645" t="str">
            <v>17000901</v>
          </cell>
          <cell r="D645" t="str">
            <v>TEMİNATSIZ OLAN</v>
          </cell>
          <cell r="E645">
            <v>8564028724</v>
          </cell>
          <cell r="F645">
            <v>8564028724</v>
          </cell>
          <cell r="G645">
            <v>0</v>
          </cell>
          <cell r="H645">
            <v>0</v>
          </cell>
        </row>
        <row r="646">
          <cell r="C646" t="str">
            <v>170000901</v>
          </cell>
          <cell r="D646" t="str">
            <v>ÖZKAYNAK TEMİNA</v>
          </cell>
          <cell r="E646">
            <v>8564028724</v>
          </cell>
          <cell r="F646">
            <v>8564028724</v>
          </cell>
          <cell r="G646">
            <v>0</v>
          </cell>
          <cell r="H646">
            <v>0</v>
          </cell>
        </row>
        <row r="647">
          <cell r="C647" t="str">
            <v>1700000901</v>
          </cell>
          <cell r="D647" t="str">
            <v>ÖZKAYNAK TEMİNA</v>
          </cell>
          <cell r="E647">
            <v>8564028724</v>
          </cell>
          <cell r="F647">
            <v>8564028724</v>
          </cell>
          <cell r="G647">
            <v>0</v>
          </cell>
          <cell r="H647">
            <v>0</v>
          </cell>
        </row>
        <row r="648">
          <cell r="C648" t="str">
            <v>17000000901</v>
          </cell>
          <cell r="D648" t="str">
            <v>ÜRETİM DESTEĞİ</v>
          </cell>
          <cell r="E648">
            <v>4664028724</v>
          </cell>
          <cell r="F648">
            <v>4664028724</v>
          </cell>
          <cell r="G648">
            <v>0</v>
          </cell>
          <cell r="H648">
            <v>0</v>
          </cell>
        </row>
        <row r="649">
          <cell r="C649" t="str">
            <v>17000006901</v>
          </cell>
          <cell r="D649" t="str">
            <v>TAZMİN EDİLEN G</v>
          </cell>
          <cell r="E649">
            <v>3900000000</v>
          </cell>
          <cell r="F649">
            <v>3900000000</v>
          </cell>
          <cell r="G649">
            <v>0</v>
          </cell>
          <cell r="H649">
            <v>0</v>
          </cell>
        </row>
        <row r="650">
          <cell r="C650" t="str">
            <v>17002901</v>
          </cell>
          <cell r="D650" t="str">
            <v>II.  GRUP TEMİN</v>
          </cell>
          <cell r="E650">
            <v>5902107398253.54</v>
          </cell>
          <cell r="F650">
            <v>4782862992234.54</v>
          </cell>
          <cell r="G650">
            <v>1119244406019</v>
          </cell>
          <cell r="H650">
            <v>0</v>
          </cell>
        </row>
        <row r="651">
          <cell r="C651" t="str">
            <v>170020901</v>
          </cell>
          <cell r="D651" t="str">
            <v>ÖZKAYNAK II.GRP</v>
          </cell>
          <cell r="E651">
            <v>233531005267.54001</v>
          </cell>
          <cell r="F651">
            <v>233531005267.54001</v>
          </cell>
          <cell r="G651">
            <v>0</v>
          </cell>
          <cell r="H651">
            <v>0</v>
          </cell>
        </row>
        <row r="652">
          <cell r="C652" t="str">
            <v>1700202901</v>
          </cell>
          <cell r="D652" t="str">
            <v>ÖZKAYNAK II.GRP</v>
          </cell>
          <cell r="E652">
            <v>233531005267.54001</v>
          </cell>
          <cell r="F652">
            <v>233531005267.54001</v>
          </cell>
          <cell r="G652">
            <v>0</v>
          </cell>
          <cell r="H652">
            <v>0</v>
          </cell>
        </row>
        <row r="653">
          <cell r="C653" t="str">
            <v>17002022901</v>
          </cell>
          <cell r="D653" t="str">
            <v>FİNANSAL KİRALA</v>
          </cell>
          <cell r="E653">
            <v>233531005267.54001</v>
          </cell>
          <cell r="F653">
            <v>233531005267.54001</v>
          </cell>
          <cell r="G653">
            <v>0</v>
          </cell>
          <cell r="H653">
            <v>0</v>
          </cell>
        </row>
        <row r="654">
          <cell r="C654" t="str">
            <v>170022901</v>
          </cell>
          <cell r="D654" t="str">
            <v>KATILMA HESABI</v>
          </cell>
          <cell r="E654">
            <v>5668576392986</v>
          </cell>
          <cell r="F654">
            <v>4549331986967</v>
          </cell>
          <cell r="G654">
            <v>1119244406019</v>
          </cell>
          <cell r="H654">
            <v>0</v>
          </cell>
        </row>
        <row r="655">
          <cell r="C655" t="str">
            <v>1700220901</v>
          </cell>
          <cell r="D655" t="str">
            <v>KATILMA HESABI</v>
          </cell>
          <cell r="E655">
            <v>9507664085</v>
          </cell>
          <cell r="F655">
            <v>9507664085</v>
          </cell>
          <cell r="G655">
            <v>0</v>
          </cell>
          <cell r="H655">
            <v>0</v>
          </cell>
        </row>
        <row r="656">
          <cell r="C656" t="str">
            <v>17002200901</v>
          </cell>
          <cell r="D656" t="str">
            <v>ÜRETİM DESTEĞİ</v>
          </cell>
          <cell r="E656">
            <v>9507664085</v>
          </cell>
          <cell r="F656">
            <v>9507664085</v>
          </cell>
          <cell r="G656">
            <v>0</v>
          </cell>
          <cell r="H656">
            <v>0</v>
          </cell>
        </row>
        <row r="657">
          <cell r="C657" t="str">
            <v>1700221901</v>
          </cell>
          <cell r="D657" t="str">
            <v>KATILMA HESABI</v>
          </cell>
          <cell r="E657">
            <v>1249847629038</v>
          </cell>
          <cell r="F657">
            <v>130603223019</v>
          </cell>
          <cell r="G657">
            <v>1119244406019</v>
          </cell>
          <cell r="H657">
            <v>0</v>
          </cell>
        </row>
        <row r="658">
          <cell r="C658" t="str">
            <v>17002210901</v>
          </cell>
          <cell r="D658" t="str">
            <v>ÜRETİM DESTEĞİ</v>
          </cell>
          <cell r="E658">
            <v>1249847629038</v>
          </cell>
          <cell r="F658">
            <v>130603223019</v>
          </cell>
          <cell r="G658">
            <v>1119244406019</v>
          </cell>
          <cell r="H658">
            <v>0</v>
          </cell>
        </row>
        <row r="659">
          <cell r="C659" t="str">
            <v>1700222901</v>
          </cell>
          <cell r="D659" t="str">
            <v>KATILMA HESABI</v>
          </cell>
          <cell r="E659">
            <v>4409221099863</v>
          </cell>
          <cell r="F659">
            <v>4409221099863</v>
          </cell>
          <cell r="G659">
            <v>0</v>
          </cell>
          <cell r="H659">
            <v>0</v>
          </cell>
        </row>
        <row r="660">
          <cell r="C660" t="str">
            <v>17002220901</v>
          </cell>
          <cell r="D660" t="str">
            <v>ÜRETİM DESTEĞİ</v>
          </cell>
          <cell r="E660">
            <v>2213491024770</v>
          </cell>
          <cell r="F660">
            <v>2213491024770</v>
          </cell>
          <cell r="G660">
            <v>0</v>
          </cell>
          <cell r="H660">
            <v>0</v>
          </cell>
        </row>
        <row r="661">
          <cell r="C661" t="str">
            <v>17002222901</v>
          </cell>
          <cell r="D661" t="str">
            <v>FİNANSAL KİRALA</v>
          </cell>
          <cell r="E661">
            <v>2195730075093</v>
          </cell>
          <cell r="F661">
            <v>2195730075093</v>
          </cell>
          <cell r="G661">
            <v>0</v>
          </cell>
          <cell r="H661">
            <v>0</v>
          </cell>
        </row>
        <row r="662">
          <cell r="C662" t="str">
            <v/>
          </cell>
          <cell r="E662" t="str">
            <v>----------------------</v>
          </cell>
          <cell r="F662" t="str">
            <v>----------------------</v>
          </cell>
          <cell r="G662" t="str">
            <v>----------------------</v>
          </cell>
          <cell r="H662" t="str">
            <v>----------------------</v>
          </cell>
        </row>
        <row r="663">
          <cell r="C663" t="str">
            <v>170HESAP</v>
          </cell>
          <cell r="D663" t="str">
            <v>LAMI...:</v>
          </cell>
          <cell r="E663">
            <v>5910671426977.54</v>
          </cell>
          <cell r="F663">
            <v>4791427020958.54</v>
          </cell>
          <cell r="G663">
            <v>1119244406019</v>
          </cell>
          <cell r="H663">
            <v>0</v>
          </cell>
        </row>
        <row r="664">
          <cell r="C664" t="str">
            <v/>
          </cell>
        </row>
        <row r="665">
          <cell r="C665" t="str">
            <v>172901</v>
          </cell>
          <cell r="D665" t="str">
            <v>TASFİYE OLUNACA</v>
          </cell>
          <cell r="E665">
            <v>6808930985038.7402</v>
          </cell>
          <cell r="F665">
            <v>1451581527947.0901</v>
          </cell>
          <cell r="G665">
            <v>5357349457091.6504</v>
          </cell>
          <cell r="H665">
            <v>0</v>
          </cell>
        </row>
        <row r="666">
          <cell r="C666" t="str">
            <v>17200901</v>
          </cell>
          <cell r="D666" t="str">
            <v>TEMİNATSIZ OLAN</v>
          </cell>
          <cell r="E666">
            <v>2832760606082.29</v>
          </cell>
          <cell r="F666">
            <v>912337769480</v>
          </cell>
          <cell r="G666">
            <v>1920422836602.29</v>
          </cell>
          <cell r="H666">
            <v>0</v>
          </cell>
        </row>
        <row r="667">
          <cell r="C667" t="str">
            <v>172000901</v>
          </cell>
          <cell r="D667" t="str">
            <v>ÖZKAYNAK TEMİNA</v>
          </cell>
          <cell r="E667">
            <v>4664028724</v>
          </cell>
          <cell r="F667">
            <v>0</v>
          </cell>
          <cell r="G667">
            <v>4664028724</v>
          </cell>
          <cell r="H667">
            <v>0</v>
          </cell>
        </row>
        <row r="668">
          <cell r="C668" t="str">
            <v>1720000901</v>
          </cell>
          <cell r="D668" t="str">
            <v>ÖZKAYNAK TEMİNA</v>
          </cell>
          <cell r="E668">
            <v>4664028724</v>
          </cell>
          <cell r="F668">
            <v>0</v>
          </cell>
          <cell r="G668">
            <v>4664028724</v>
          </cell>
          <cell r="H668">
            <v>0</v>
          </cell>
        </row>
        <row r="669">
          <cell r="C669" t="str">
            <v>17200000901</v>
          </cell>
          <cell r="D669" t="str">
            <v>ÜRETİM DESTEĞİ</v>
          </cell>
          <cell r="E669">
            <v>4664028724</v>
          </cell>
          <cell r="F669">
            <v>0</v>
          </cell>
          <cell r="G669">
            <v>4664028724</v>
          </cell>
          <cell r="H669">
            <v>0</v>
          </cell>
        </row>
        <row r="670">
          <cell r="C670" t="str">
            <v>172002901</v>
          </cell>
          <cell r="D670" t="str">
            <v>KATILMA HESABI</v>
          </cell>
          <cell r="E670">
            <v>2828096577358.29</v>
          </cell>
          <cell r="F670">
            <v>912337769480</v>
          </cell>
          <cell r="G670">
            <v>1915758807878.29</v>
          </cell>
          <cell r="H670">
            <v>0</v>
          </cell>
        </row>
        <row r="671">
          <cell r="C671" t="str">
            <v>1720020901</v>
          </cell>
          <cell r="D671" t="str">
            <v>KATILMA HESABI</v>
          </cell>
          <cell r="E671">
            <v>18400031855</v>
          </cell>
          <cell r="F671">
            <v>18400031855</v>
          </cell>
          <cell r="G671">
            <v>0</v>
          </cell>
          <cell r="H671">
            <v>0</v>
          </cell>
        </row>
        <row r="672">
          <cell r="C672" t="str">
            <v>17200200901</v>
          </cell>
          <cell r="D672" t="str">
            <v>ÜRETİM DESTEĞİ</v>
          </cell>
          <cell r="E672">
            <v>18400031855</v>
          </cell>
          <cell r="F672">
            <v>18400031855</v>
          </cell>
          <cell r="G672">
            <v>0</v>
          </cell>
          <cell r="H672">
            <v>0</v>
          </cell>
        </row>
        <row r="673">
          <cell r="C673" t="str">
            <v>1720021901</v>
          </cell>
          <cell r="D673" t="str">
            <v>KATILMA HESABI</v>
          </cell>
          <cell r="E673">
            <v>634926242974</v>
          </cell>
          <cell r="F673">
            <v>634926242974</v>
          </cell>
          <cell r="G673">
            <v>0</v>
          </cell>
          <cell r="H673">
            <v>0</v>
          </cell>
        </row>
        <row r="674">
          <cell r="C674" t="str">
            <v>17200210901</v>
          </cell>
          <cell r="D674" t="str">
            <v>ÜRETİM DESTEĞİ</v>
          </cell>
          <cell r="E674">
            <v>634926242974</v>
          </cell>
          <cell r="F674">
            <v>634926242974</v>
          </cell>
          <cell r="G674">
            <v>0</v>
          </cell>
          <cell r="H674">
            <v>0</v>
          </cell>
        </row>
        <row r="675">
          <cell r="C675" t="str">
            <v>1720022901</v>
          </cell>
          <cell r="D675" t="str">
            <v>KATILMA HESABI</v>
          </cell>
          <cell r="E675">
            <v>2174770302529.29</v>
          </cell>
          <cell r="F675">
            <v>259011494651</v>
          </cell>
          <cell r="G675">
            <v>1915758807878.29</v>
          </cell>
          <cell r="H675">
            <v>0</v>
          </cell>
        </row>
        <row r="676">
          <cell r="C676" t="str">
            <v>17200220901</v>
          </cell>
          <cell r="D676" t="str">
            <v>ÜRETİM DESTEĞİ</v>
          </cell>
          <cell r="E676">
            <v>34462717706</v>
          </cell>
          <cell r="F676">
            <v>34462717706</v>
          </cell>
          <cell r="G676">
            <v>0</v>
          </cell>
          <cell r="H676">
            <v>0</v>
          </cell>
        </row>
        <row r="677">
          <cell r="C677" t="str">
            <v>17200222901</v>
          </cell>
          <cell r="D677" t="str">
            <v>FİNANSAL KİRALA</v>
          </cell>
          <cell r="E677">
            <v>2140307584823.29</v>
          </cell>
          <cell r="F677">
            <v>224548776945</v>
          </cell>
          <cell r="G677">
            <v>1915758807878.29</v>
          </cell>
          <cell r="H677">
            <v>0</v>
          </cell>
        </row>
        <row r="678">
          <cell r="C678" t="str">
            <v>17202901</v>
          </cell>
          <cell r="D678" t="str">
            <v>II.  GRUP TEMİN</v>
          </cell>
          <cell r="E678">
            <v>3976170378956.4502</v>
          </cell>
          <cell r="F678">
            <v>539243758467.09003</v>
          </cell>
          <cell r="G678">
            <v>3436926620489.3599</v>
          </cell>
          <cell r="H678">
            <v>0</v>
          </cell>
        </row>
        <row r="679">
          <cell r="C679" t="str">
            <v>172020901</v>
          </cell>
          <cell r="D679" t="str">
            <v>ÖZKAYNAK II.GRP</v>
          </cell>
          <cell r="E679">
            <v>282337778983.53998</v>
          </cell>
          <cell r="F679">
            <v>11067337136</v>
          </cell>
          <cell r="G679">
            <v>271270441847.54001</v>
          </cell>
          <cell r="H679">
            <v>0</v>
          </cell>
        </row>
        <row r="680">
          <cell r="C680" t="str">
            <v>1720200901</v>
          </cell>
          <cell r="D680" t="str">
            <v>ÖZKAYNAK II.GRP</v>
          </cell>
          <cell r="E680">
            <v>48806773716</v>
          </cell>
          <cell r="F680">
            <v>11067337136</v>
          </cell>
          <cell r="G680">
            <v>37739436580</v>
          </cell>
          <cell r="H680">
            <v>0</v>
          </cell>
        </row>
        <row r="681">
          <cell r="C681" t="str">
            <v>17202000901</v>
          </cell>
          <cell r="D681" t="str">
            <v>ÜRETİM DESTEĞİ</v>
          </cell>
          <cell r="E681">
            <v>48806773716</v>
          </cell>
          <cell r="F681">
            <v>11067337136</v>
          </cell>
          <cell r="G681">
            <v>37739436580</v>
          </cell>
          <cell r="H681">
            <v>0</v>
          </cell>
        </row>
        <row r="682">
          <cell r="C682" t="str">
            <v>1720202901</v>
          </cell>
          <cell r="D682" t="str">
            <v>ÖZKAYNAK II.GRP</v>
          </cell>
          <cell r="E682">
            <v>233531005267.54001</v>
          </cell>
          <cell r="F682">
            <v>0</v>
          </cell>
          <cell r="G682">
            <v>233531005267.54001</v>
          </cell>
          <cell r="H682">
            <v>0</v>
          </cell>
        </row>
        <row r="683">
          <cell r="C683" t="str">
            <v>17202022901</v>
          </cell>
          <cell r="D683" t="str">
            <v>FİNANSAL KİRALA</v>
          </cell>
          <cell r="E683">
            <v>233531005267.54001</v>
          </cell>
          <cell r="F683">
            <v>0</v>
          </cell>
          <cell r="G683">
            <v>233531005267.54001</v>
          </cell>
          <cell r="H683">
            <v>0</v>
          </cell>
        </row>
        <row r="684">
          <cell r="C684" t="str">
            <v>172022901</v>
          </cell>
          <cell r="D684" t="str">
            <v>KATILMA HESABI</v>
          </cell>
          <cell r="E684">
            <v>3693832599972.9102</v>
          </cell>
          <cell r="F684">
            <v>528176421331.09003</v>
          </cell>
          <cell r="G684">
            <v>3165656178641.8198</v>
          </cell>
          <cell r="H684">
            <v>0</v>
          </cell>
        </row>
        <row r="685">
          <cell r="C685" t="str">
            <v>1720220901</v>
          </cell>
          <cell r="D685" t="str">
            <v>KATILMA HESABI</v>
          </cell>
          <cell r="E685">
            <v>28786069895</v>
          </cell>
          <cell r="F685">
            <v>28786069895</v>
          </cell>
          <cell r="G685">
            <v>0</v>
          </cell>
          <cell r="H685">
            <v>0</v>
          </cell>
        </row>
        <row r="686">
          <cell r="C686" t="str">
            <v>17202200901</v>
          </cell>
          <cell r="D686" t="str">
            <v>ÜRETİM DESTEĞİ</v>
          </cell>
          <cell r="E686">
            <v>28786069895</v>
          </cell>
          <cell r="F686">
            <v>28786069895</v>
          </cell>
          <cell r="G686">
            <v>0</v>
          </cell>
          <cell r="H686">
            <v>0</v>
          </cell>
        </row>
        <row r="687">
          <cell r="C687" t="str">
            <v>1720221901</v>
          </cell>
          <cell r="D687" t="str">
            <v>KATILMA HESABI</v>
          </cell>
          <cell r="E687">
            <v>716776433464</v>
          </cell>
          <cell r="F687">
            <v>348139263509</v>
          </cell>
          <cell r="G687">
            <v>368637169955</v>
          </cell>
          <cell r="H687">
            <v>0</v>
          </cell>
        </row>
        <row r="688">
          <cell r="C688" t="str">
            <v>17202210901</v>
          </cell>
          <cell r="D688" t="str">
            <v>ÜRETİM DESTEĞİ</v>
          </cell>
          <cell r="E688">
            <v>716776433464</v>
          </cell>
          <cell r="F688">
            <v>348139263509</v>
          </cell>
          <cell r="G688">
            <v>368637169955</v>
          </cell>
          <cell r="H688">
            <v>0</v>
          </cell>
        </row>
        <row r="689">
          <cell r="C689" t="str">
            <v>1720222901</v>
          </cell>
          <cell r="D689" t="str">
            <v>KATILMA HESABI</v>
          </cell>
          <cell r="E689">
            <v>2948270096613.9102</v>
          </cell>
          <cell r="F689">
            <v>151251087927.09</v>
          </cell>
          <cell r="G689">
            <v>2797019008686.8198</v>
          </cell>
          <cell r="H689">
            <v>0</v>
          </cell>
        </row>
        <row r="690">
          <cell r="C690" t="str">
            <v>17202220901</v>
          </cell>
          <cell r="D690" t="str">
            <v>ÜRETİM DESTEĞİ</v>
          </cell>
          <cell r="E690">
            <v>2930325695874.2598</v>
          </cell>
          <cell r="F690">
            <v>133306687187.44</v>
          </cell>
          <cell r="G690">
            <v>2797019008686.8198</v>
          </cell>
          <cell r="H690">
            <v>0</v>
          </cell>
        </row>
        <row r="691">
          <cell r="C691" t="str">
            <v>17202222901</v>
          </cell>
          <cell r="D691" t="str">
            <v>FİNANSAL KİRALA</v>
          </cell>
          <cell r="E691">
            <v>17944400739.650002</v>
          </cell>
          <cell r="F691">
            <v>17944400739.650002</v>
          </cell>
          <cell r="G691">
            <v>0</v>
          </cell>
          <cell r="H691">
            <v>0</v>
          </cell>
        </row>
        <row r="692">
          <cell r="C692" t="str">
            <v/>
          </cell>
          <cell r="E692" t="str">
            <v>----------------------</v>
          </cell>
          <cell r="F692" t="str">
            <v>----------------------</v>
          </cell>
          <cell r="G692" t="str">
            <v>----------------------</v>
          </cell>
          <cell r="H692" t="str">
            <v>----------------------</v>
          </cell>
        </row>
        <row r="693">
          <cell r="C693" t="str">
            <v>172HESAP</v>
          </cell>
          <cell r="D693" t="str">
            <v>LAMI...:</v>
          </cell>
          <cell r="E693">
            <v>6808930985038.7402</v>
          </cell>
          <cell r="F693">
            <v>1451581527947.0901</v>
          </cell>
          <cell r="G693">
            <v>5357349457091.6504</v>
          </cell>
          <cell r="H693">
            <v>0</v>
          </cell>
        </row>
        <row r="694">
          <cell r="C694" t="str">
            <v/>
          </cell>
        </row>
        <row r="695">
          <cell r="C695" t="str">
            <v>176901</v>
          </cell>
          <cell r="D695" t="str">
            <v>TASFİYE OLUNACA</v>
          </cell>
          <cell r="E695">
            <v>43285100074856.602</v>
          </cell>
          <cell r="F695">
            <v>12085268019624</v>
          </cell>
          <cell r="G695">
            <v>31199832055232.602</v>
          </cell>
          <cell r="H695">
            <v>0</v>
          </cell>
        </row>
        <row r="696">
          <cell r="C696" t="str">
            <v>17600901</v>
          </cell>
          <cell r="D696" t="str">
            <v>TEMİNATSIZ OLAN</v>
          </cell>
          <cell r="E696">
            <v>17789890296778.801</v>
          </cell>
          <cell r="F696">
            <v>2870269656363</v>
          </cell>
          <cell r="G696">
            <v>14919620640415.801</v>
          </cell>
          <cell r="H696">
            <v>0</v>
          </cell>
        </row>
        <row r="697">
          <cell r="C697" t="str">
            <v>176000901</v>
          </cell>
          <cell r="D697" t="str">
            <v>ÖZKAYNAK TEMİNA</v>
          </cell>
          <cell r="E697">
            <v>1154784792439.76</v>
          </cell>
          <cell r="F697">
            <v>200571153536</v>
          </cell>
          <cell r="G697">
            <v>954213638903.76001</v>
          </cell>
          <cell r="H697">
            <v>0</v>
          </cell>
        </row>
        <row r="698">
          <cell r="C698" t="str">
            <v>1760000901</v>
          </cell>
          <cell r="D698" t="str">
            <v>ÖZKAYNAK TEMİNA</v>
          </cell>
          <cell r="E698">
            <v>876498565404</v>
          </cell>
          <cell r="F698">
            <v>198455153843</v>
          </cell>
          <cell r="G698">
            <v>678043411561</v>
          </cell>
          <cell r="H698">
            <v>0</v>
          </cell>
        </row>
        <row r="699">
          <cell r="C699" t="str">
            <v>17600000901</v>
          </cell>
          <cell r="D699" t="str">
            <v>ÜRETİM DESTEĞİ</v>
          </cell>
          <cell r="E699">
            <v>876498565404</v>
          </cell>
          <cell r="F699">
            <v>198455153843</v>
          </cell>
          <cell r="G699">
            <v>678043411561</v>
          </cell>
          <cell r="H699">
            <v>0</v>
          </cell>
        </row>
        <row r="700">
          <cell r="C700" t="str">
            <v>1760001901</v>
          </cell>
          <cell r="D700" t="str">
            <v>ÖZKAYNAK TEMİNA</v>
          </cell>
          <cell r="E700">
            <v>64047216580</v>
          </cell>
          <cell r="F700">
            <v>2115999693</v>
          </cell>
          <cell r="G700">
            <v>61931216887</v>
          </cell>
          <cell r="H700">
            <v>0</v>
          </cell>
        </row>
        <row r="701">
          <cell r="C701" t="str">
            <v>17600014901</v>
          </cell>
          <cell r="D701" t="str">
            <v>BİREYSEL FİNANS</v>
          </cell>
          <cell r="E701">
            <v>64047216580</v>
          </cell>
          <cell r="F701">
            <v>2115999693</v>
          </cell>
          <cell r="G701">
            <v>61931216887</v>
          </cell>
          <cell r="H701">
            <v>0</v>
          </cell>
        </row>
        <row r="702">
          <cell r="C702" t="str">
            <v>1760002901</v>
          </cell>
          <cell r="D702" t="str">
            <v>ÖZKAYNAK TEMİNA</v>
          </cell>
          <cell r="E702">
            <v>214239010455.76001</v>
          </cell>
          <cell r="F702">
            <v>0</v>
          </cell>
          <cell r="G702">
            <v>214239010455.76001</v>
          </cell>
          <cell r="H702">
            <v>0</v>
          </cell>
        </row>
        <row r="703">
          <cell r="C703" t="str">
            <v>17600020901</v>
          </cell>
          <cell r="D703" t="str">
            <v>ÜRETİM DESTEĞİ</v>
          </cell>
          <cell r="E703">
            <v>65150639098</v>
          </cell>
          <cell r="F703">
            <v>0</v>
          </cell>
          <cell r="G703">
            <v>65150639098</v>
          </cell>
          <cell r="H703">
            <v>0</v>
          </cell>
        </row>
        <row r="704">
          <cell r="C704" t="str">
            <v>17600022901</v>
          </cell>
          <cell r="D704" t="str">
            <v>FİNANSAL KİRALA</v>
          </cell>
          <cell r="E704">
            <v>149088371357.76001</v>
          </cell>
          <cell r="F704">
            <v>0</v>
          </cell>
          <cell r="G704">
            <v>149088371357.76001</v>
          </cell>
          <cell r="H704">
            <v>0</v>
          </cell>
        </row>
        <row r="705">
          <cell r="C705" t="str">
            <v>176002901</v>
          </cell>
          <cell r="D705" t="str">
            <v>KATILMA HESABI</v>
          </cell>
          <cell r="E705">
            <v>16635105504339.1</v>
          </cell>
          <cell r="F705">
            <v>2669698502827</v>
          </cell>
          <cell r="G705">
            <v>13965407001512.1</v>
          </cell>
          <cell r="H705">
            <v>0</v>
          </cell>
        </row>
        <row r="706">
          <cell r="C706" t="str">
            <v>1760020901</v>
          </cell>
          <cell r="D706" t="str">
            <v>KATILMA HESABI</v>
          </cell>
          <cell r="E706">
            <v>766461552866</v>
          </cell>
          <cell r="F706">
            <v>43121933736</v>
          </cell>
          <cell r="G706">
            <v>723339619130</v>
          </cell>
          <cell r="H706">
            <v>0</v>
          </cell>
        </row>
        <row r="707">
          <cell r="C707" t="str">
            <v>17600200901</v>
          </cell>
          <cell r="D707" t="str">
            <v>ÜRETİM DESTEĞİ</v>
          </cell>
          <cell r="E707">
            <v>766461552866</v>
          </cell>
          <cell r="F707">
            <v>43121933736</v>
          </cell>
          <cell r="G707">
            <v>723339619130</v>
          </cell>
          <cell r="H707">
            <v>0</v>
          </cell>
        </row>
        <row r="708">
          <cell r="C708" t="str">
            <v>1760021901</v>
          </cell>
          <cell r="D708" t="str">
            <v>KATILMA HESABI</v>
          </cell>
          <cell r="E708">
            <v>10136990248689</v>
          </cell>
          <cell r="F708">
            <v>2412223270068</v>
          </cell>
          <cell r="G708">
            <v>7724766978621</v>
          </cell>
          <cell r="H708">
            <v>0</v>
          </cell>
        </row>
        <row r="709">
          <cell r="C709" t="str">
            <v>17600210901</v>
          </cell>
          <cell r="D709" t="str">
            <v>ÜRETİM DESTEĞİ</v>
          </cell>
          <cell r="E709">
            <v>9457415869009</v>
          </cell>
          <cell r="F709">
            <v>2367892582459</v>
          </cell>
          <cell r="G709">
            <v>7089523286550</v>
          </cell>
          <cell r="H709">
            <v>0</v>
          </cell>
        </row>
        <row r="710">
          <cell r="C710" t="str">
            <v>17600212901</v>
          </cell>
          <cell r="D710" t="str">
            <v>FİNANSAL KİRALA</v>
          </cell>
          <cell r="E710">
            <v>679574379680</v>
          </cell>
          <cell r="F710">
            <v>44330687609</v>
          </cell>
          <cell r="G710">
            <v>635243692071</v>
          </cell>
          <cell r="H710">
            <v>0</v>
          </cell>
        </row>
        <row r="711">
          <cell r="C711" t="str">
            <v>1760022901</v>
          </cell>
          <cell r="D711" t="str">
            <v>KATILMA HESABI</v>
          </cell>
          <cell r="E711">
            <v>5731653702784.1299</v>
          </cell>
          <cell r="F711">
            <v>214353299023</v>
          </cell>
          <cell r="G711">
            <v>5517300403761.1299</v>
          </cell>
          <cell r="H711">
            <v>0</v>
          </cell>
        </row>
        <row r="712">
          <cell r="C712" t="str">
            <v>17600220901</v>
          </cell>
          <cell r="D712" t="str">
            <v>ÜRETİM DESTEĞİ</v>
          </cell>
          <cell r="E712">
            <v>5629253057579.2002</v>
          </cell>
          <cell r="F712">
            <v>200859795023</v>
          </cell>
          <cell r="G712">
            <v>5428393262556.2002</v>
          </cell>
          <cell r="H712">
            <v>0</v>
          </cell>
        </row>
        <row r="713">
          <cell r="C713" t="str">
            <v>17600222901</v>
          </cell>
          <cell r="D713" t="str">
            <v>FİNANSAL KİRALA</v>
          </cell>
          <cell r="E713">
            <v>102400645204.92999</v>
          </cell>
          <cell r="F713">
            <v>13493504000</v>
          </cell>
          <cell r="G713">
            <v>88907141204.929993</v>
          </cell>
          <cell r="H713">
            <v>0</v>
          </cell>
        </row>
        <row r="714">
          <cell r="C714" t="str">
            <v>17602901</v>
          </cell>
          <cell r="D714" t="str">
            <v>II.  GRUP TEMİN</v>
          </cell>
          <cell r="E714">
            <v>25495209778077.801</v>
          </cell>
          <cell r="F714">
            <v>9214998363261</v>
          </cell>
          <cell r="G714">
            <v>16280211414816.801</v>
          </cell>
          <cell r="H714">
            <v>0</v>
          </cell>
        </row>
        <row r="715">
          <cell r="C715" t="str">
            <v>176020901</v>
          </cell>
          <cell r="D715" t="str">
            <v>ÖZKAYNAK II.GRP</v>
          </cell>
          <cell r="E715">
            <v>4628607062566</v>
          </cell>
          <cell r="F715">
            <v>450994293307</v>
          </cell>
          <cell r="G715">
            <v>4177612769259</v>
          </cell>
          <cell r="H715">
            <v>0</v>
          </cell>
        </row>
        <row r="716">
          <cell r="C716" t="str">
            <v>1760200901</v>
          </cell>
          <cell r="D716" t="str">
            <v>ÖZKAYNAK II.GRP</v>
          </cell>
          <cell r="E716">
            <v>2650508293030</v>
          </cell>
          <cell r="F716">
            <v>357263064307</v>
          </cell>
          <cell r="G716">
            <v>2293245228723</v>
          </cell>
          <cell r="H716">
            <v>0</v>
          </cell>
        </row>
        <row r="717">
          <cell r="C717" t="str">
            <v>17602000901</v>
          </cell>
          <cell r="D717" t="str">
            <v>ÜRETİM DESTEĞİ</v>
          </cell>
          <cell r="E717">
            <v>2103557517315</v>
          </cell>
          <cell r="F717">
            <v>313930655992</v>
          </cell>
          <cell r="G717">
            <v>1789626861323</v>
          </cell>
          <cell r="H717">
            <v>0</v>
          </cell>
        </row>
        <row r="718">
          <cell r="C718" t="str">
            <v>17602006901</v>
          </cell>
          <cell r="D718" t="str">
            <v>TAZMİN EDİLEN G</v>
          </cell>
          <cell r="E718">
            <v>546950775715</v>
          </cell>
          <cell r="F718">
            <v>43332408315</v>
          </cell>
          <cell r="G718">
            <v>503618367400</v>
          </cell>
          <cell r="H718">
            <v>0</v>
          </cell>
        </row>
        <row r="719">
          <cell r="C719" t="str">
            <v>1760201901</v>
          </cell>
          <cell r="D719" t="str">
            <v>ÖZKAYNAK II.GRP</v>
          </cell>
          <cell r="E719">
            <v>44415000000</v>
          </cell>
          <cell r="F719">
            <v>0</v>
          </cell>
          <cell r="G719">
            <v>44415000000</v>
          </cell>
          <cell r="H719">
            <v>0</v>
          </cell>
        </row>
        <row r="720">
          <cell r="C720" t="str">
            <v>17602010901</v>
          </cell>
          <cell r="D720" t="str">
            <v>ÜRETİM DESTEĞİ</v>
          </cell>
          <cell r="E720">
            <v>44415000000</v>
          </cell>
          <cell r="F720">
            <v>0</v>
          </cell>
          <cell r="G720">
            <v>44415000000</v>
          </cell>
          <cell r="H720">
            <v>0</v>
          </cell>
        </row>
        <row r="721">
          <cell r="C721" t="str">
            <v>1760202901</v>
          </cell>
          <cell r="D721" t="str">
            <v>ÖZKAYNAK II.GRP</v>
          </cell>
          <cell r="E721">
            <v>1933683769536</v>
          </cell>
          <cell r="F721">
            <v>93731229000</v>
          </cell>
          <cell r="G721">
            <v>1839952540536</v>
          </cell>
          <cell r="H721">
            <v>0</v>
          </cell>
        </row>
        <row r="722">
          <cell r="C722" t="str">
            <v>17602021901</v>
          </cell>
          <cell r="D722" t="str">
            <v>KAR ZARAR ORTAK</v>
          </cell>
          <cell r="E722">
            <v>1933683769536</v>
          </cell>
          <cell r="F722">
            <v>93731229000</v>
          </cell>
          <cell r="G722">
            <v>1839952540536</v>
          </cell>
          <cell r="H722">
            <v>0</v>
          </cell>
        </row>
        <row r="723">
          <cell r="C723" t="str">
            <v>176021901</v>
          </cell>
          <cell r="D723" t="str">
            <v>CARİ HESAP II.G</v>
          </cell>
          <cell r="E723">
            <v>18407167198</v>
          </cell>
          <cell r="F723">
            <v>0</v>
          </cell>
          <cell r="G723">
            <v>18407167198</v>
          </cell>
          <cell r="H723">
            <v>0</v>
          </cell>
        </row>
        <row r="724">
          <cell r="C724" t="str">
            <v>1760211901</v>
          </cell>
          <cell r="D724" t="str">
            <v>CARİ HESAP II.G</v>
          </cell>
          <cell r="E724">
            <v>18407167198</v>
          </cell>
          <cell r="F724">
            <v>0</v>
          </cell>
          <cell r="G724">
            <v>18407167198</v>
          </cell>
          <cell r="H724">
            <v>0</v>
          </cell>
        </row>
        <row r="725">
          <cell r="C725" t="str">
            <v>17602112901</v>
          </cell>
          <cell r="D725" t="str">
            <v>FİNANSAL KİRALA</v>
          </cell>
          <cell r="E725">
            <v>18407167198</v>
          </cell>
          <cell r="F725">
            <v>0</v>
          </cell>
          <cell r="G725">
            <v>18407167198</v>
          </cell>
          <cell r="H725">
            <v>0</v>
          </cell>
        </row>
        <row r="726">
          <cell r="C726" t="str">
            <v>176022901</v>
          </cell>
          <cell r="D726" t="str">
            <v>KATILMA HESABI</v>
          </cell>
          <cell r="E726">
            <v>20848195548313.801</v>
          </cell>
          <cell r="F726">
            <v>8764004069954</v>
          </cell>
          <cell r="G726">
            <v>12084191478359.801</v>
          </cell>
          <cell r="H726">
            <v>0</v>
          </cell>
        </row>
        <row r="727">
          <cell r="C727" t="str">
            <v>1760220901</v>
          </cell>
          <cell r="D727" t="str">
            <v>KATILMA HESABI</v>
          </cell>
          <cell r="E727">
            <v>2000019781648</v>
          </cell>
          <cell r="F727">
            <v>1784376325720</v>
          </cell>
          <cell r="G727">
            <v>215643455928</v>
          </cell>
          <cell r="H727">
            <v>0</v>
          </cell>
        </row>
        <row r="728">
          <cell r="C728" t="str">
            <v>17602200901</v>
          </cell>
          <cell r="D728" t="str">
            <v>ÜRETİM DESTEĞİ</v>
          </cell>
          <cell r="E728">
            <v>2000019385599</v>
          </cell>
          <cell r="F728">
            <v>1784376325720</v>
          </cell>
          <cell r="G728">
            <v>215643059879</v>
          </cell>
          <cell r="H728">
            <v>0</v>
          </cell>
        </row>
        <row r="729">
          <cell r="C729" t="str">
            <v>17602202901</v>
          </cell>
          <cell r="D729" t="str">
            <v>FİNANSAL KİRALA</v>
          </cell>
          <cell r="E729">
            <v>396049</v>
          </cell>
          <cell r="F729">
            <v>0</v>
          </cell>
          <cell r="G729">
            <v>396049</v>
          </cell>
          <cell r="H729">
            <v>0</v>
          </cell>
        </row>
        <row r="730">
          <cell r="C730" t="str">
            <v>1760221901</v>
          </cell>
          <cell r="D730" t="str">
            <v>KATILMA HESABI</v>
          </cell>
          <cell r="E730">
            <v>9892999543490</v>
          </cell>
          <cell r="F730">
            <v>5035940783811</v>
          </cell>
          <cell r="G730">
            <v>4857058759679</v>
          </cell>
          <cell r="H730">
            <v>0</v>
          </cell>
        </row>
        <row r="731">
          <cell r="C731" t="str">
            <v>17602210901</v>
          </cell>
          <cell r="D731" t="str">
            <v>ÜRETİM DESTEĞİ</v>
          </cell>
          <cell r="E731">
            <v>8922142959080</v>
          </cell>
          <cell r="F731">
            <v>4970871292266</v>
          </cell>
          <cell r="G731">
            <v>3951271666814</v>
          </cell>
          <cell r="H731">
            <v>0</v>
          </cell>
        </row>
        <row r="732">
          <cell r="C732" t="str">
            <v>17602212901</v>
          </cell>
          <cell r="D732" t="str">
            <v>FİNANSAL KİRALA</v>
          </cell>
          <cell r="E732">
            <v>970856584410</v>
          </cell>
          <cell r="F732">
            <v>65069491545</v>
          </cell>
          <cell r="G732">
            <v>905787092865</v>
          </cell>
          <cell r="H732">
            <v>0</v>
          </cell>
        </row>
        <row r="733">
          <cell r="C733" t="str">
            <v>1760222901</v>
          </cell>
          <cell r="D733" t="str">
            <v>KATILMA HESABI</v>
          </cell>
          <cell r="E733">
            <v>8955176223175.8008</v>
          </cell>
          <cell r="F733">
            <v>1943686960423</v>
          </cell>
          <cell r="G733">
            <v>7011489262752.7998</v>
          </cell>
          <cell r="H733">
            <v>0</v>
          </cell>
        </row>
        <row r="734">
          <cell r="C734" t="str">
            <v>17602220901</v>
          </cell>
          <cell r="D734" t="str">
            <v>ÜRETİM DESTEĞİ</v>
          </cell>
          <cell r="E734">
            <v>7090310600551.96</v>
          </cell>
          <cell r="F734">
            <v>1634654986646.76</v>
          </cell>
          <cell r="G734">
            <v>5455655613905.2002</v>
          </cell>
          <cell r="H734">
            <v>0</v>
          </cell>
        </row>
        <row r="735">
          <cell r="C735" t="str">
            <v>17602222901</v>
          </cell>
          <cell r="D735" t="str">
            <v>FİNANSAL KİRALA</v>
          </cell>
          <cell r="E735">
            <v>1864865622623.8401</v>
          </cell>
          <cell r="F735">
            <v>309031973776.23999</v>
          </cell>
          <cell r="G735">
            <v>1555833648847.6001</v>
          </cell>
          <cell r="H735">
            <v>0</v>
          </cell>
        </row>
        <row r="736">
          <cell r="C736" t="str">
            <v/>
          </cell>
          <cell r="E736" t="str">
            <v>----------------------</v>
          </cell>
          <cell r="F736" t="str">
            <v>----------------------</v>
          </cell>
          <cell r="G736" t="str">
            <v>----------------------</v>
          </cell>
          <cell r="H736" t="str">
            <v>----------------------</v>
          </cell>
        </row>
        <row r="737">
          <cell r="C737" t="str">
            <v>176HESAP</v>
          </cell>
          <cell r="D737" t="str">
            <v>LAMI...:</v>
          </cell>
          <cell r="E737">
            <v>43285100074856.602</v>
          </cell>
          <cell r="F737">
            <v>12085268019624</v>
          </cell>
          <cell r="G737">
            <v>31199832055232.602</v>
          </cell>
          <cell r="H737">
            <v>0</v>
          </cell>
        </row>
        <row r="738">
          <cell r="C738" t="str">
            <v/>
          </cell>
        </row>
        <row r="739">
          <cell r="C739" t="str">
            <v>180901</v>
          </cell>
          <cell r="D739" t="str">
            <v>ÖZEL KARŞILIKLA</v>
          </cell>
          <cell r="E739">
            <v>24691183587115</v>
          </cell>
          <cell r="F739">
            <v>30493149665221</v>
          </cell>
          <cell r="G739">
            <v>0</v>
          </cell>
          <cell r="H739">
            <v>5801966078106</v>
          </cell>
        </row>
        <row r="740">
          <cell r="C740" t="str">
            <v>18000901</v>
          </cell>
          <cell r="D740" t="str">
            <v>TEMİNATSIZ OLAN</v>
          </cell>
          <cell r="E740">
            <v>2365501709130</v>
          </cell>
          <cell r="F740">
            <v>16031344745289</v>
          </cell>
          <cell r="G740">
            <v>0</v>
          </cell>
          <cell r="H740">
            <v>13665843036159</v>
          </cell>
        </row>
        <row r="741">
          <cell r="C741" t="str">
            <v>180000901</v>
          </cell>
          <cell r="D741" t="str">
            <v>ÖZKAYNAKLARDAN</v>
          </cell>
          <cell r="E741">
            <v>200766153536</v>
          </cell>
          <cell r="F741">
            <v>1154330948185</v>
          </cell>
          <cell r="G741">
            <v>0</v>
          </cell>
          <cell r="H741">
            <v>953564794649</v>
          </cell>
        </row>
        <row r="742">
          <cell r="C742" t="str">
            <v>1800000901</v>
          </cell>
          <cell r="D742" t="str">
            <v>ÖZKAYNAK TL</v>
          </cell>
          <cell r="E742">
            <v>198650153843</v>
          </cell>
          <cell r="F742">
            <v>876044721149</v>
          </cell>
          <cell r="G742">
            <v>0</v>
          </cell>
          <cell r="H742">
            <v>677394567306</v>
          </cell>
        </row>
        <row r="743">
          <cell r="C743" t="str">
            <v>1800001901</v>
          </cell>
          <cell r="D743" t="str">
            <v>ÖZKAYNAK USD</v>
          </cell>
          <cell r="E743">
            <v>2115999693</v>
          </cell>
          <cell r="F743">
            <v>64047216580</v>
          </cell>
          <cell r="G743">
            <v>0</v>
          </cell>
          <cell r="H743">
            <v>61931216887</v>
          </cell>
        </row>
        <row r="744">
          <cell r="C744" t="str">
            <v>1800002901</v>
          </cell>
          <cell r="D744" t="str">
            <v>ÖZKAYNAK EURO</v>
          </cell>
          <cell r="E744">
            <v>0</v>
          </cell>
          <cell r="F744">
            <v>214239010456</v>
          </cell>
          <cell r="G744">
            <v>0</v>
          </cell>
          <cell r="H744">
            <v>214239010456</v>
          </cell>
        </row>
        <row r="745">
          <cell r="C745" t="str">
            <v>180001901</v>
          </cell>
          <cell r="D745" t="str">
            <v>KATILMA FONLARI</v>
          </cell>
          <cell r="E745">
            <v>2164735555594</v>
          </cell>
          <cell r="F745">
            <v>14877013797104</v>
          </cell>
          <cell r="G745">
            <v>0</v>
          </cell>
          <cell r="H745">
            <v>12712278241510</v>
          </cell>
        </row>
        <row r="746">
          <cell r="C746" t="str">
            <v>1800010901</v>
          </cell>
          <cell r="D746" t="str">
            <v>KATILMA FONLARI</v>
          </cell>
          <cell r="E746">
            <v>35476861393</v>
          </cell>
          <cell r="F746">
            <v>753489137788</v>
          </cell>
          <cell r="G746">
            <v>0</v>
          </cell>
          <cell r="H746">
            <v>718012276395</v>
          </cell>
        </row>
        <row r="747">
          <cell r="C747" t="str">
            <v>1800011901</v>
          </cell>
          <cell r="D747" t="str">
            <v>KATILMA FONLARI</v>
          </cell>
          <cell r="E747">
            <v>2006616973346</v>
          </cell>
          <cell r="F747">
            <v>8782630938977</v>
          </cell>
          <cell r="G747">
            <v>0</v>
          </cell>
          <cell r="H747">
            <v>6776013965631</v>
          </cell>
        </row>
        <row r="748">
          <cell r="C748" t="str">
            <v>1800012901</v>
          </cell>
          <cell r="D748" t="str">
            <v>KATILMA FONLARI</v>
          </cell>
          <cell r="E748">
            <v>122641720855</v>
          </cell>
          <cell r="F748">
            <v>5340893720339</v>
          </cell>
          <cell r="G748">
            <v>0</v>
          </cell>
          <cell r="H748">
            <v>5218251999484</v>
          </cell>
        </row>
        <row r="749">
          <cell r="C749" t="str">
            <v>18002901</v>
          </cell>
          <cell r="D749" t="str">
            <v>II. GRUP TEMİNA</v>
          </cell>
          <cell r="E749">
            <v>1502818781610</v>
          </cell>
          <cell r="F749">
            <v>8861699629927</v>
          </cell>
          <cell r="G749">
            <v>0</v>
          </cell>
          <cell r="H749">
            <v>7358880848317</v>
          </cell>
        </row>
        <row r="750">
          <cell r="C750" t="str">
            <v>180020901</v>
          </cell>
          <cell r="D750" t="str">
            <v>ÖZKAYNAKLARDAN</v>
          </cell>
          <cell r="E750">
            <v>102264684463</v>
          </cell>
          <cell r="F750">
            <v>1448939558897</v>
          </cell>
          <cell r="G750">
            <v>0</v>
          </cell>
          <cell r="H750">
            <v>1346674874434</v>
          </cell>
        </row>
        <row r="751">
          <cell r="C751" t="str">
            <v>1800200901</v>
          </cell>
          <cell r="D751" t="str">
            <v>ÖZKAYNAK TL</v>
          </cell>
          <cell r="E751">
            <v>54274500837</v>
          </cell>
          <cell r="F751">
            <v>672288688740</v>
          </cell>
          <cell r="G751">
            <v>0</v>
          </cell>
          <cell r="H751">
            <v>618014187903</v>
          </cell>
        </row>
        <row r="752">
          <cell r="C752" t="str">
            <v>1800201901</v>
          </cell>
          <cell r="D752" t="str">
            <v>ÖZKAYNAK USD</v>
          </cell>
          <cell r="E752">
            <v>0</v>
          </cell>
          <cell r="F752">
            <v>13674345942</v>
          </cell>
          <cell r="G752">
            <v>0</v>
          </cell>
          <cell r="H752">
            <v>13674345942</v>
          </cell>
        </row>
        <row r="753">
          <cell r="C753" t="str">
            <v>1800202901</v>
          </cell>
          <cell r="D753" t="str">
            <v>ÖZKAYNAK EURO</v>
          </cell>
          <cell r="E753">
            <v>47990183626</v>
          </cell>
          <cell r="F753">
            <v>762976524215</v>
          </cell>
          <cell r="G753">
            <v>0</v>
          </cell>
          <cell r="H753">
            <v>714986340589</v>
          </cell>
        </row>
        <row r="754">
          <cell r="C754" t="str">
            <v>180021901</v>
          </cell>
          <cell r="D754" t="str">
            <v>KATILMA FONLARI</v>
          </cell>
          <cell r="E754">
            <v>1400554097147</v>
          </cell>
          <cell r="F754">
            <v>7408158279230</v>
          </cell>
          <cell r="G754">
            <v>0</v>
          </cell>
          <cell r="H754">
            <v>6007604182083</v>
          </cell>
        </row>
        <row r="755">
          <cell r="C755" t="str">
            <v>1800210901</v>
          </cell>
          <cell r="D755" t="str">
            <v>KATILMA FONLARI</v>
          </cell>
          <cell r="E755">
            <v>150074861149</v>
          </cell>
          <cell r="F755">
            <v>242861054959</v>
          </cell>
          <cell r="G755">
            <v>0</v>
          </cell>
          <cell r="H755">
            <v>92786193810</v>
          </cell>
        </row>
        <row r="756">
          <cell r="C756" t="str">
            <v>1800211901</v>
          </cell>
          <cell r="D756" t="str">
            <v>KATILMA FONLARI</v>
          </cell>
          <cell r="E756">
            <v>1005061177391</v>
          </cell>
          <cell r="F756">
            <v>3551381568577</v>
          </cell>
          <cell r="G756">
            <v>0</v>
          </cell>
          <cell r="H756">
            <v>2546320391186</v>
          </cell>
        </row>
        <row r="757">
          <cell r="C757" t="str">
            <v>1800212901</v>
          </cell>
          <cell r="D757" t="str">
            <v>KATILMA FONLARI</v>
          </cell>
          <cell r="E757">
            <v>245418058607</v>
          </cell>
          <cell r="F757">
            <v>3613915655694</v>
          </cell>
          <cell r="G757">
            <v>0</v>
          </cell>
          <cell r="H757">
            <v>3368497597087</v>
          </cell>
        </row>
        <row r="758">
          <cell r="C758" t="str">
            <v>180022901</v>
          </cell>
          <cell r="D758" t="str">
            <v>CARİ HESAPLARDA</v>
          </cell>
          <cell r="E758">
            <v>0</v>
          </cell>
          <cell r="F758">
            <v>4601791800</v>
          </cell>
          <cell r="G758">
            <v>0</v>
          </cell>
          <cell r="H758">
            <v>4601791800</v>
          </cell>
        </row>
        <row r="759">
          <cell r="C759" t="str">
            <v>1800221901</v>
          </cell>
          <cell r="D759" t="str">
            <v>CARİ HESAPLARDA</v>
          </cell>
          <cell r="E759">
            <v>0</v>
          </cell>
          <cell r="F759">
            <v>4601791800</v>
          </cell>
          <cell r="G759">
            <v>0</v>
          </cell>
          <cell r="H759">
            <v>4601791800</v>
          </cell>
        </row>
        <row r="760">
          <cell r="C760" t="str">
            <v>18015901</v>
          </cell>
          <cell r="D760" t="str">
            <v>İTFA EDİLECEK K</v>
          </cell>
          <cell r="E760">
            <v>20822863096375</v>
          </cell>
          <cell r="F760">
            <v>5600105290005</v>
          </cell>
          <cell r="G760">
            <v>15222757806370</v>
          </cell>
          <cell r="H760">
            <v>0</v>
          </cell>
        </row>
        <row r="761">
          <cell r="C761" t="str">
            <v>180150901</v>
          </cell>
          <cell r="D761" t="str">
            <v>İTFA EDİLECEK K</v>
          </cell>
          <cell r="E761">
            <v>20822863096375</v>
          </cell>
          <cell r="F761">
            <v>5600105290005</v>
          </cell>
          <cell r="G761">
            <v>15222757806370</v>
          </cell>
          <cell r="H761">
            <v>0</v>
          </cell>
        </row>
        <row r="762">
          <cell r="C762" t="str">
            <v>1801500901</v>
          </cell>
          <cell r="D762" t="str">
            <v>İTFA EDİLECEK K</v>
          </cell>
          <cell r="E762">
            <v>3849794440289</v>
          </cell>
          <cell r="F762">
            <v>671038048181</v>
          </cell>
          <cell r="G762">
            <v>3178756392108</v>
          </cell>
          <cell r="H762">
            <v>0</v>
          </cell>
        </row>
        <row r="763">
          <cell r="C763" t="str">
            <v>1801501901</v>
          </cell>
          <cell r="D763" t="str">
            <v>İTFAEDİLECEK KA</v>
          </cell>
          <cell r="E763">
            <v>9434666589803</v>
          </cell>
          <cell r="F763">
            <v>4566547743882</v>
          </cell>
          <cell r="G763">
            <v>4868118845921</v>
          </cell>
          <cell r="H763">
            <v>0</v>
          </cell>
        </row>
        <row r="764">
          <cell r="C764" t="str">
            <v>1801502901</v>
          </cell>
          <cell r="D764" t="str">
            <v>İTFA EDİLECEK K</v>
          </cell>
          <cell r="E764">
            <v>7538402066283</v>
          </cell>
          <cell r="F764">
            <v>362519497942</v>
          </cell>
          <cell r="G764">
            <v>7175882568341</v>
          </cell>
          <cell r="H764">
            <v>0</v>
          </cell>
        </row>
        <row r="765">
          <cell r="C765" t="str">
            <v/>
          </cell>
          <cell r="E765" t="str">
            <v>----------------------</v>
          </cell>
          <cell r="F765" t="str">
            <v>----------------------</v>
          </cell>
          <cell r="G765" t="str">
            <v>----------------------</v>
          </cell>
          <cell r="H765" t="str">
            <v>----------------------</v>
          </cell>
        </row>
        <row r="766">
          <cell r="C766" t="str">
            <v>180HESAP</v>
          </cell>
          <cell r="D766" t="str">
            <v>LAMI...:</v>
          </cell>
          <cell r="E766">
            <v>24691183587115</v>
          </cell>
          <cell r="F766">
            <v>30493149665221</v>
          </cell>
          <cell r="G766">
            <v>15222757806370</v>
          </cell>
          <cell r="H766">
            <v>21024723884476</v>
          </cell>
        </row>
        <row r="767">
          <cell r="C767" t="str">
            <v/>
          </cell>
          <cell r="E767" t="str">
            <v>----------------------</v>
          </cell>
          <cell r="F767" t="str">
            <v>----------------------</v>
          </cell>
          <cell r="G767" t="str">
            <v>----------------------</v>
          </cell>
          <cell r="H767" t="str">
            <v>----------------------</v>
          </cell>
        </row>
        <row r="768">
          <cell r="C768" t="str">
            <v>1GRU</v>
          </cell>
          <cell r="D768" t="str">
            <v>LAMI</v>
          </cell>
          <cell r="E768">
            <v>1887287542547220</v>
          </cell>
          <cell r="F768">
            <v>1485303484538650</v>
          </cell>
          <cell r="G768">
            <v>440704615894793</v>
          </cell>
          <cell r="H768">
            <v>38720557886217</v>
          </cell>
        </row>
        <row r="769">
          <cell r="C769" t="str">
            <v/>
          </cell>
        </row>
        <row r="770">
          <cell r="C770" t="str">
            <v>202901</v>
          </cell>
          <cell r="D770" t="str">
            <v>FİNANSAL KİR. İ</v>
          </cell>
          <cell r="E770">
            <v>4565477916234.0596</v>
          </cell>
          <cell r="F770">
            <v>2209760798729.04</v>
          </cell>
          <cell r="G770">
            <v>2355717117505.02</v>
          </cell>
          <cell r="H770">
            <v>0</v>
          </cell>
        </row>
        <row r="771">
          <cell r="C771" t="str">
            <v>20200901</v>
          </cell>
          <cell r="D771" t="str">
            <v>FİNANSAL KİR. İ</v>
          </cell>
          <cell r="E771">
            <v>2746904622200.0601</v>
          </cell>
          <cell r="F771">
            <v>313236404695.03998</v>
          </cell>
          <cell r="G771">
            <v>2433668217505.02</v>
          </cell>
          <cell r="H771">
            <v>0</v>
          </cell>
        </row>
        <row r="772">
          <cell r="C772" t="str">
            <v>202000901</v>
          </cell>
          <cell r="D772" t="str">
            <v>ÖZKAYNAKLARDAN</v>
          </cell>
          <cell r="E772">
            <v>2265803438755.0601</v>
          </cell>
          <cell r="F772">
            <v>277963197376.03998</v>
          </cell>
          <cell r="G772">
            <v>1987840241379.02</v>
          </cell>
          <cell r="H772">
            <v>0</v>
          </cell>
        </row>
        <row r="773">
          <cell r="C773" t="str">
            <v>202002901</v>
          </cell>
          <cell r="D773" t="str">
            <v>KAT.HES.GENEL F</v>
          </cell>
          <cell r="E773">
            <v>481101183445</v>
          </cell>
          <cell r="F773">
            <v>35273207319</v>
          </cell>
          <cell r="G773">
            <v>445827976126</v>
          </cell>
          <cell r="H773">
            <v>0</v>
          </cell>
        </row>
        <row r="774">
          <cell r="C774" t="str">
            <v>20202901</v>
          </cell>
          <cell r="D774" t="str">
            <v>FİNANSAL KİR.KO</v>
          </cell>
          <cell r="E774">
            <v>1818573294034</v>
          </cell>
          <cell r="F774">
            <v>1896524394034</v>
          </cell>
          <cell r="G774">
            <v>0</v>
          </cell>
          <cell r="H774">
            <v>77951100000</v>
          </cell>
        </row>
        <row r="775">
          <cell r="C775" t="str">
            <v>202020901</v>
          </cell>
          <cell r="D775" t="str">
            <v>ÖZKAYNAKLARDAN</v>
          </cell>
          <cell r="E775">
            <v>1535872999010</v>
          </cell>
          <cell r="F775">
            <v>1537674099010</v>
          </cell>
          <cell r="G775">
            <v>0</v>
          </cell>
          <cell r="H775">
            <v>1801100000</v>
          </cell>
        </row>
        <row r="776">
          <cell r="C776" t="str">
            <v>202022901</v>
          </cell>
          <cell r="D776" t="str">
            <v>KATL.HESP.GEN.F</v>
          </cell>
          <cell r="E776">
            <v>282700295024</v>
          </cell>
          <cell r="F776">
            <v>358850295024</v>
          </cell>
          <cell r="G776">
            <v>0</v>
          </cell>
          <cell r="H776">
            <v>76150000000</v>
          </cell>
        </row>
        <row r="777">
          <cell r="C777" t="str">
            <v/>
          </cell>
          <cell r="E777" t="str">
            <v>----------------------</v>
          </cell>
          <cell r="F777" t="str">
            <v>----------------------</v>
          </cell>
          <cell r="G777" t="str">
            <v>----------------------</v>
          </cell>
          <cell r="H777" t="str">
            <v>----------------------</v>
          </cell>
        </row>
        <row r="778">
          <cell r="C778" t="str">
            <v>202HESAP</v>
          </cell>
          <cell r="D778" t="str">
            <v>LAMI...:</v>
          </cell>
          <cell r="E778">
            <v>4565477916234.0596</v>
          </cell>
          <cell r="F778">
            <v>2209760798729.04</v>
          </cell>
          <cell r="G778">
            <v>2433668217505.02</v>
          </cell>
          <cell r="H778">
            <v>77951100000</v>
          </cell>
        </row>
        <row r="779">
          <cell r="C779" t="str">
            <v/>
          </cell>
        </row>
        <row r="780">
          <cell r="C780" t="str">
            <v>203901</v>
          </cell>
          <cell r="D780" t="str">
            <v>FİNANSAL KİR. İ</v>
          </cell>
          <cell r="E780">
            <v>25986968335656.602</v>
          </cell>
          <cell r="F780">
            <v>15818446666948</v>
          </cell>
          <cell r="G780">
            <v>10168521668708.6</v>
          </cell>
          <cell r="H780">
            <v>0</v>
          </cell>
        </row>
        <row r="781">
          <cell r="C781" t="str">
            <v>203902</v>
          </cell>
          <cell r="D781" t="str">
            <v>FİNANSAL KİR. İ</v>
          </cell>
          <cell r="E781">
            <v>14386095</v>
          </cell>
          <cell r="F781">
            <v>7239142.54</v>
          </cell>
          <cell r="G781">
            <v>7146952.46</v>
          </cell>
          <cell r="H781">
            <v>0</v>
          </cell>
        </row>
        <row r="782">
          <cell r="C782" t="str">
            <v>203921</v>
          </cell>
          <cell r="D782" t="str">
            <v>FİNANSAL KİR. İ</v>
          </cell>
          <cell r="E782">
            <v>755759</v>
          </cell>
          <cell r="F782">
            <v>500926.11</v>
          </cell>
          <cell r="G782">
            <v>254832.89</v>
          </cell>
          <cell r="H782">
            <v>0</v>
          </cell>
        </row>
        <row r="783">
          <cell r="C783" t="str">
            <v>20300901</v>
          </cell>
          <cell r="D783" t="str">
            <v>FİNANSAL KİR. İ</v>
          </cell>
          <cell r="E783">
            <v>25986968335656.602</v>
          </cell>
          <cell r="F783">
            <v>15526059926980</v>
          </cell>
          <cell r="G783">
            <v>10460908408676.6</v>
          </cell>
          <cell r="H783">
            <v>0</v>
          </cell>
        </row>
        <row r="784">
          <cell r="C784" t="str">
            <v>20300902</v>
          </cell>
          <cell r="D784" t="str">
            <v>FİNANSAL KİR. İ</v>
          </cell>
          <cell r="E784">
            <v>8038019</v>
          </cell>
          <cell r="F784">
            <v>677298.54</v>
          </cell>
          <cell r="G784">
            <v>7360720.46</v>
          </cell>
          <cell r="H784">
            <v>0</v>
          </cell>
        </row>
        <row r="785">
          <cell r="C785" t="str">
            <v>20300921</v>
          </cell>
          <cell r="D785" t="str">
            <v>FİNANSAL KİR. İ</v>
          </cell>
          <cell r="E785">
            <v>390828</v>
          </cell>
          <cell r="F785">
            <v>135995.10999999999</v>
          </cell>
          <cell r="G785">
            <v>254832.89</v>
          </cell>
          <cell r="H785">
            <v>0</v>
          </cell>
        </row>
        <row r="786">
          <cell r="C786" t="str">
            <v>203000901</v>
          </cell>
          <cell r="D786" t="str">
            <v>ÖZKAYNAKLARDAN</v>
          </cell>
          <cell r="E786">
            <v>408321881018</v>
          </cell>
          <cell r="F786">
            <v>188319214746</v>
          </cell>
          <cell r="G786">
            <v>220002666272</v>
          </cell>
          <cell r="H786">
            <v>0</v>
          </cell>
        </row>
        <row r="787">
          <cell r="C787" t="str">
            <v>203000902</v>
          </cell>
          <cell r="D787" t="str">
            <v>ÖZKAYNAKLARDAN</v>
          </cell>
          <cell r="E787">
            <v>169282</v>
          </cell>
          <cell r="F787">
            <v>8435</v>
          </cell>
          <cell r="G787">
            <v>160847</v>
          </cell>
          <cell r="H787">
            <v>0</v>
          </cell>
        </row>
        <row r="788">
          <cell r="C788" t="str">
            <v>203002901</v>
          </cell>
          <cell r="D788" t="str">
            <v>KAT.HESP.GEN.FO</v>
          </cell>
          <cell r="E788">
            <v>25578646454638.602</v>
          </cell>
          <cell r="F788">
            <v>15337740712234</v>
          </cell>
          <cell r="G788">
            <v>10240905742404.6</v>
          </cell>
          <cell r="H788">
            <v>0</v>
          </cell>
        </row>
        <row r="789">
          <cell r="C789" t="str">
            <v>203002902</v>
          </cell>
          <cell r="D789" t="str">
            <v>KAT.HESP.GEN.FO</v>
          </cell>
          <cell r="E789">
            <v>7868737</v>
          </cell>
          <cell r="F789">
            <v>668863.54</v>
          </cell>
          <cell r="G789">
            <v>7199873.46</v>
          </cell>
          <cell r="H789">
            <v>0</v>
          </cell>
        </row>
        <row r="790">
          <cell r="C790" t="str">
            <v>203002921</v>
          </cell>
          <cell r="D790" t="str">
            <v>KAT.HESP.GEN.FO</v>
          </cell>
          <cell r="E790">
            <v>390828</v>
          </cell>
          <cell r="F790">
            <v>135995.10999999999</v>
          </cell>
          <cell r="G790">
            <v>254832.89</v>
          </cell>
          <cell r="H790">
            <v>0</v>
          </cell>
        </row>
        <row r="791">
          <cell r="C791" t="str">
            <v>20302901</v>
          </cell>
          <cell r="D791" t="str">
            <v>FİN.KİR.KONUSU</v>
          </cell>
          <cell r="E791">
            <v>0</v>
          </cell>
          <cell r="F791">
            <v>292386739968</v>
          </cell>
          <cell r="G791">
            <v>0</v>
          </cell>
          <cell r="H791">
            <v>292386739968</v>
          </cell>
        </row>
        <row r="792">
          <cell r="C792" t="str">
            <v>20302902</v>
          </cell>
          <cell r="D792" t="str">
            <v>FİN.KİR.KONUSU</v>
          </cell>
          <cell r="E792">
            <v>6348076</v>
          </cell>
          <cell r="F792">
            <v>6561844</v>
          </cell>
          <cell r="G792">
            <v>0</v>
          </cell>
          <cell r="H792">
            <v>213768</v>
          </cell>
        </row>
        <row r="793">
          <cell r="C793" t="str">
            <v>20302921</v>
          </cell>
          <cell r="D793" t="str">
            <v>FİN.KİR.KONUSU</v>
          </cell>
          <cell r="E793">
            <v>364931</v>
          </cell>
          <cell r="F793">
            <v>364931</v>
          </cell>
          <cell r="G793">
            <v>0</v>
          </cell>
          <cell r="H793">
            <v>0</v>
          </cell>
        </row>
        <row r="794">
          <cell r="C794" t="str">
            <v>203020902</v>
          </cell>
          <cell r="D794" t="str">
            <v>ÖZKAYNAKLARDAN</v>
          </cell>
          <cell r="E794">
            <v>158220</v>
          </cell>
          <cell r="F794">
            <v>158220</v>
          </cell>
          <cell r="G794">
            <v>0</v>
          </cell>
          <cell r="H794">
            <v>0</v>
          </cell>
        </row>
        <row r="795">
          <cell r="C795" t="str">
            <v>203022901</v>
          </cell>
          <cell r="D795" t="str">
            <v>KATIL.HES.GENEL</v>
          </cell>
          <cell r="E795">
            <v>0</v>
          </cell>
          <cell r="F795">
            <v>292386739968</v>
          </cell>
          <cell r="G795">
            <v>0</v>
          </cell>
          <cell r="H795">
            <v>292386739968</v>
          </cell>
        </row>
        <row r="796">
          <cell r="C796" t="str">
            <v>203022902</v>
          </cell>
          <cell r="D796" t="str">
            <v>KATIL.HES.GENEL</v>
          </cell>
          <cell r="E796">
            <v>6189856</v>
          </cell>
          <cell r="F796">
            <v>6403624</v>
          </cell>
          <cell r="G796">
            <v>0</v>
          </cell>
          <cell r="H796">
            <v>213768</v>
          </cell>
        </row>
        <row r="797">
          <cell r="C797" t="str">
            <v>203022921</v>
          </cell>
          <cell r="D797" t="str">
            <v>KATIL.HES.GENEL</v>
          </cell>
          <cell r="E797">
            <v>364931</v>
          </cell>
          <cell r="F797">
            <v>364931</v>
          </cell>
          <cell r="G797">
            <v>0</v>
          </cell>
          <cell r="H797">
            <v>0</v>
          </cell>
        </row>
        <row r="798">
          <cell r="C798" t="str">
            <v/>
          </cell>
          <cell r="E798" t="str">
            <v>----------------------</v>
          </cell>
          <cell r="F798" t="str">
            <v>----------------------</v>
          </cell>
          <cell r="G798" t="str">
            <v>----------------------</v>
          </cell>
          <cell r="H798" t="str">
            <v>----------------------</v>
          </cell>
        </row>
        <row r="799">
          <cell r="C799" t="str">
            <v>203HESAP</v>
          </cell>
          <cell r="D799" t="str">
            <v>LAMI...:</v>
          </cell>
          <cell r="E799">
            <v>25986983477510.602</v>
          </cell>
          <cell r="F799">
            <v>15818454407016.6</v>
          </cell>
          <cell r="G799">
            <v>10460916024230</v>
          </cell>
          <cell r="H799">
            <v>292386953736</v>
          </cell>
        </row>
        <row r="800">
          <cell r="C800" t="str">
            <v/>
          </cell>
        </row>
        <row r="801">
          <cell r="C801" t="str">
            <v>204901</v>
          </cell>
          <cell r="D801" t="str">
            <v>KAZ.FİN.KİR.GEL</v>
          </cell>
          <cell r="E801">
            <v>79670689007</v>
          </cell>
          <cell r="F801">
            <v>877301198937</v>
          </cell>
          <cell r="G801">
            <v>0</v>
          </cell>
          <cell r="H801">
            <v>797630509930</v>
          </cell>
        </row>
        <row r="802">
          <cell r="C802" t="str">
            <v>20400901</v>
          </cell>
          <cell r="D802" t="str">
            <v>KAZ.FİN.KİR.GEL</v>
          </cell>
          <cell r="E802">
            <v>79670689007</v>
          </cell>
          <cell r="F802">
            <v>877301198937</v>
          </cell>
          <cell r="G802">
            <v>0</v>
          </cell>
          <cell r="H802">
            <v>797630509930</v>
          </cell>
        </row>
        <row r="803">
          <cell r="C803" t="str">
            <v>204000901</v>
          </cell>
          <cell r="D803" t="str">
            <v>ÖZKAYNAKLARDAN</v>
          </cell>
          <cell r="E803">
            <v>73174629225</v>
          </cell>
          <cell r="F803">
            <v>755050310516</v>
          </cell>
          <cell r="G803">
            <v>0</v>
          </cell>
          <cell r="H803">
            <v>681875681291</v>
          </cell>
        </row>
        <row r="804">
          <cell r="C804" t="str">
            <v>204002901</v>
          </cell>
          <cell r="D804" t="str">
            <v>KAT.HESAP.GENEL</v>
          </cell>
          <cell r="E804">
            <v>6496059782</v>
          </cell>
          <cell r="F804">
            <v>122250888421</v>
          </cell>
          <cell r="G804">
            <v>0</v>
          </cell>
          <cell r="H804">
            <v>115754828639</v>
          </cell>
        </row>
        <row r="805">
          <cell r="C805" t="str">
            <v/>
          </cell>
          <cell r="E805" t="str">
            <v>----------------------</v>
          </cell>
          <cell r="F805" t="str">
            <v>----------------------</v>
          </cell>
          <cell r="G805" t="str">
            <v>----------------------</v>
          </cell>
          <cell r="H805" t="str">
            <v>----------------------</v>
          </cell>
        </row>
        <row r="806">
          <cell r="C806" t="str">
            <v>204HESAP</v>
          </cell>
          <cell r="D806" t="str">
            <v>LAMI...:</v>
          </cell>
          <cell r="E806">
            <v>79670689007</v>
          </cell>
          <cell r="F806">
            <v>877301198937</v>
          </cell>
          <cell r="G806">
            <v>0</v>
          </cell>
          <cell r="H806">
            <v>797630509930</v>
          </cell>
        </row>
        <row r="807">
          <cell r="C807" t="str">
            <v/>
          </cell>
        </row>
        <row r="808">
          <cell r="C808" t="str">
            <v>205901</v>
          </cell>
          <cell r="D808" t="str">
            <v>KAZ.FİN.KİR.GEL</v>
          </cell>
          <cell r="E808">
            <v>3427463981465</v>
          </cell>
          <cell r="F808">
            <v>5424304315575.2598</v>
          </cell>
          <cell r="G808">
            <v>0</v>
          </cell>
          <cell r="H808">
            <v>1996840334110.26</v>
          </cell>
        </row>
        <row r="809">
          <cell r="C809" t="str">
            <v>205902</v>
          </cell>
          <cell r="D809" t="str">
            <v>KAZ.FİN.KİR.GEL</v>
          </cell>
          <cell r="E809">
            <v>32477.759999999998</v>
          </cell>
          <cell r="F809">
            <v>1465044</v>
          </cell>
          <cell r="G809">
            <v>0</v>
          </cell>
          <cell r="H809">
            <v>1432566.24</v>
          </cell>
        </row>
        <row r="810">
          <cell r="C810" t="str">
            <v>205921</v>
          </cell>
          <cell r="D810" t="str">
            <v>KAZ.FİN.KİR.GEL</v>
          </cell>
          <cell r="E810">
            <v>1644.5</v>
          </cell>
          <cell r="F810">
            <v>25897</v>
          </cell>
          <cell r="G810">
            <v>0</v>
          </cell>
          <cell r="H810">
            <v>24252.5</v>
          </cell>
        </row>
        <row r="811">
          <cell r="C811" t="str">
            <v>20500901</v>
          </cell>
          <cell r="D811" t="str">
            <v>KAZ.FİN.KİR.KAR</v>
          </cell>
          <cell r="E811">
            <v>3427463981465</v>
          </cell>
          <cell r="F811">
            <v>5424304315575.2598</v>
          </cell>
          <cell r="G811">
            <v>0</v>
          </cell>
          <cell r="H811">
            <v>1996840334110.26</v>
          </cell>
        </row>
        <row r="812">
          <cell r="C812" t="str">
            <v>20500902</v>
          </cell>
          <cell r="D812" t="str">
            <v>KAZ.FİN.KİR.KAR</v>
          </cell>
          <cell r="E812">
            <v>32477.759999999998</v>
          </cell>
          <cell r="F812">
            <v>1465044</v>
          </cell>
          <cell r="G812">
            <v>0</v>
          </cell>
          <cell r="H812">
            <v>1432566.24</v>
          </cell>
        </row>
        <row r="813">
          <cell r="C813" t="str">
            <v>20500921</v>
          </cell>
          <cell r="D813" t="str">
            <v>KAZ.FİN.KİR.KAR</v>
          </cell>
          <cell r="E813">
            <v>1644.5</v>
          </cell>
          <cell r="F813">
            <v>25897</v>
          </cell>
          <cell r="G813">
            <v>0</v>
          </cell>
          <cell r="H813">
            <v>24252.5</v>
          </cell>
        </row>
        <row r="814">
          <cell r="C814" t="str">
            <v>205000901</v>
          </cell>
          <cell r="D814" t="str">
            <v>ÖZKAYNAKLARDA</v>
          </cell>
          <cell r="E814">
            <v>14657230614</v>
          </cell>
          <cell r="F814">
            <v>29553679030</v>
          </cell>
          <cell r="G814">
            <v>0</v>
          </cell>
          <cell r="H814">
            <v>14896448416</v>
          </cell>
        </row>
        <row r="815">
          <cell r="C815" t="str">
            <v>205000902</v>
          </cell>
          <cell r="D815" t="str">
            <v>ÖZKAYNAKLARDA</v>
          </cell>
          <cell r="E815">
            <v>171</v>
          </cell>
          <cell r="F815">
            <v>11062</v>
          </cell>
          <cell r="G815">
            <v>0</v>
          </cell>
          <cell r="H815">
            <v>10891</v>
          </cell>
        </row>
        <row r="816">
          <cell r="C816" t="str">
            <v>205002901</v>
          </cell>
          <cell r="D816" t="str">
            <v>KATILMA HES.GNL</v>
          </cell>
          <cell r="E816">
            <v>3412806750851</v>
          </cell>
          <cell r="F816">
            <v>5394750636545.2598</v>
          </cell>
          <cell r="G816">
            <v>0</v>
          </cell>
          <cell r="H816">
            <v>1981943885694.26</v>
          </cell>
        </row>
        <row r="817">
          <cell r="C817" t="str">
            <v>205002902</v>
          </cell>
          <cell r="D817" t="str">
            <v>KATILMA HES.GNL</v>
          </cell>
          <cell r="E817">
            <v>32306.76</v>
          </cell>
          <cell r="F817">
            <v>1453982</v>
          </cell>
          <cell r="G817">
            <v>0</v>
          </cell>
          <cell r="H817">
            <v>1421675.24</v>
          </cell>
        </row>
        <row r="818">
          <cell r="C818" t="str">
            <v>205002921</v>
          </cell>
          <cell r="D818" t="str">
            <v>KATILMA HES.GNL</v>
          </cell>
          <cell r="E818">
            <v>1644.5</v>
          </cell>
          <cell r="F818">
            <v>25897</v>
          </cell>
          <cell r="G818">
            <v>0</v>
          </cell>
          <cell r="H818">
            <v>24252.5</v>
          </cell>
        </row>
        <row r="819">
          <cell r="C819" t="str">
            <v/>
          </cell>
          <cell r="E819" t="str">
            <v>----------------------</v>
          </cell>
          <cell r="F819" t="str">
            <v>----------------------</v>
          </cell>
          <cell r="G819" t="str">
            <v>----------------------</v>
          </cell>
          <cell r="H819" t="str">
            <v>----------------------</v>
          </cell>
        </row>
        <row r="820">
          <cell r="C820" t="str">
            <v>205HESAP</v>
          </cell>
          <cell r="D820" t="str">
            <v>LAMI...:</v>
          </cell>
          <cell r="E820">
            <v>3427464015587.2598</v>
          </cell>
          <cell r="F820">
            <v>5424305806516.2598</v>
          </cell>
          <cell r="G820">
            <v>0</v>
          </cell>
          <cell r="H820">
            <v>1996841790929</v>
          </cell>
        </row>
        <row r="821">
          <cell r="C821" t="str">
            <v/>
          </cell>
        </row>
        <row r="822">
          <cell r="C822" t="str">
            <v>210901</v>
          </cell>
          <cell r="D822" t="str">
            <v>TCMB'YE YAT.FON</v>
          </cell>
          <cell r="E822">
            <v>5297000000000</v>
          </cell>
          <cell r="F822">
            <v>1661000000000</v>
          </cell>
          <cell r="G822">
            <v>3636000000000</v>
          </cell>
          <cell r="H822">
            <v>0</v>
          </cell>
        </row>
        <row r="823">
          <cell r="C823" t="str">
            <v>21000901</v>
          </cell>
          <cell r="D823" t="str">
            <v>TCMB YAT.C/H BL</v>
          </cell>
          <cell r="E823">
            <v>1681000000000</v>
          </cell>
          <cell r="F823">
            <v>875000000000</v>
          </cell>
          <cell r="G823">
            <v>806000000000</v>
          </cell>
          <cell r="H823">
            <v>0</v>
          </cell>
        </row>
        <row r="824">
          <cell r="C824" t="str">
            <v>21001901</v>
          </cell>
          <cell r="D824" t="str">
            <v>KATILIM HESAP B</v>
          </cell>
          <cell r="E824">
            <v>2517000000000</v>
          </cell>
          <cell r="F824">
            <v>109000000000</v>
          </cell>
          <cell r="G824">
            <v>2408000000000</v>
          </cell>
          <cell r="H824">
            <v>0</v>
          </cell>
        </row>
        <row r="825">
          <cell r="C825" t="str">
            <v>21003901</v>
          </cell>
          <cell r="D825" t="str">
            <v>PASİF HESAP.ZOR</v>
          </cell>
          <cell r="E825">
            <v>1099000000000</v>
          </cell>
          <cell r="F825">
            <v>677000000000</v>
          </cell>
          <cell r="G825">
            <v>422000000000</v>
          </cell>
          <cell r="H825">
            <v>0</v>
          </cell>
        </row>
        <row r="826">
          <cell r="C826" t="str">
            <v/>
          </cell>
          <cell r="E826" t="str">
            <v>----------------------</v>
          </cell>
          <cell r="F826" t="str">
            <v>----------------------</v>
          </cell>
          <cell r="G826" t="str">
            <v>----------------------</v>
          </cell>
          <cell r="H826" t="str">
            <v>----------------------</v>
          </cell>
        </row>
        <row r="827">
          <cell r="C827" t="str">
            <v>210HESAP</v>
          </cell>
          <cell r="D827" t="str">
            <v>LAMI...:</v>
          </cell>
          <cell r="E827">
            <v>5297000000000</v>
          </cell>
          <cell r="F827">
            <v>1661000000000</v>
          </cell>
          <cell r="G827">
            <v>3636000000000</v>
          </cell>
          <cell r="H827">
            <v>0</v>
          </cell>
        </row>
        <row r="828">
          <cell r="C828" t="str">
            <v/>
          </cell>
        </row>
        <row r="829">
          <cell r="C829" t="str">
            <v>211901</v>
          </cell>
          <cell r="D829" t="str">
            <v>TCMB'YE YAT.FON</v>
          </cell>
          <cell r="E829">
            <v>364567768001906</v>
          </cell>
          <cell r="F829">
            <v>325879523923272</v>
          </cell>
          <cell r="G829">
            <v>38688244078634</v>
          </cell>
          <cell r="H829">
            <v>0</v>
          </cell>
        </row>
        <row r="830">
          <cell r="C830" t="str">
            <v>211902</v>
          </cell>
          <cell r="D830" t="str">
            <v>TCMB'YE YAT.FON</v>
          </cell>
          <cell r="E830">
            <v>22693769</v>
          </cell>
          <cell r="F830">
            <v>3726660</v>
          </cell>
          <cell r="G830">
            <v>18967109</v>
          </cell>
          <cell r="H830">
            <v>0</v>
          </cell>
        </row>
        <row r="831">
          <cell r="C831" t="str">
            <v>211921</v>
          </cell>
          <cell r="D831" t="str">
            <v>TCMB'YE YAT.FON</v>
          </cell>
          <cell r="E831">
            <v>9200476</v>
          </cell>
          <cell r="F831">
            <v>937849</v>
          </cell>
          <cell r="G831">
            <v>8262627</v>
          </cell>
          <cell r="H831">
            <v>0</v>
          </cell>
        </row>
        <row r="832">
          <cell r="C832" t="str">
            <v>21100901</v>
          </cell>
          <cell r="D832" t="str">
            <v>CAR] VE KATILMA</v>
          </cell>
          <cell r="E832">
            <v>73610627014044</v>
          </cell>
          <cell r="F832">
            <v>66167336324862</v>
          </cell>
          <cell r="G832">
            <v>7443290689182</v>
          </cell>
          <cell r="H832">
            <v>0</v>
          </cell>
        </row>
        <row r="833">
          <cell r="C833" t="str">
            <v>21100902</v>
          </cell>
          <cell r="D833" t="str">
            <v>CAR] VE KATILMA</v>
          </cell>
          <cell r="E833">
            <v>6624834</v>
          </cell>
          <cell r="F833">
            <v>2920054</v>
          </cell>
          <cell r="G833">
            <v>3704780</v>
          </cell>
          <cell r="H833">
            <v>0</v>
          </cell>
        </row>
        <row r="834">
          <cell r="C834" t="str">
            <v>21100921</v>
          </cell>
          <cell r="D834" t="str">
            <v>CAR] VE KATILMA</v>
          </cell>
          <cell r="E834">
            <v>2266786</v>
          </cell>
          <cell r="F834">
            <v>726488</v>
          </cell>
          <cell r="G834">
            <v>1540298</v>
          </cell>
          <cell r="H834">
            <v>0</v>
          </cell>
        </row>
        <row r="835">
          <cell r="C835" t="str">
            <v>21101901</v>
          </cell>
          <cell r="D835" t="str">
            <v>KATILIM HESAPLA</v>
          </cell>
          <cell r="E835">
            <v>286919226303962</v>
          </cell>
          <cell r="F835">
            <v>256245448388829</v>
          </cell>
          <cell r="G835">
            <v>30673777915133</v>
          </cell>
          <cell r="H835">
            <v>0</v>
          </cell>
        </row>
        <row r="836">
          <cell r="C836" t="str">
            <v>21101902</v>
          </cell>
          <cell r="D836" t="str">
            <v>KATILIM HESAPLA</v>
          </cell>
          <cell r="E836">
            <v>15567266</v>
          </cell>
          <cell r="F836">
            <v>542564</v>
          </cell>
          <cell r="G836">
            <v>15024702</v>
          </cell>
          <cell r="H836">
            <v>0</v>
          </cell>
        </row>
        <row r="837">
          <cell r="C837" t="str">
            <v>21101921</v>
          </cell>
          <cell r="D837" t="str">
            <v>KATILIM HESAPLA</v>
          </cell>
          <cell r="E837">
            <v>6705587</v>
          </cell>
          <cell r="F837">
            <v>142835</v>
          </cell>
          <cell r="G837">
            <v>6562752</v>
          </cell>
          <cell r="H837">
            <v>0</v>
          </cell>
        </row>
        <row r="838">
          <cell r="C838" t="str">
            <v>21103901</v>
          </cell>
          <cell r="D838" t="str">
            <v>PASİF HESAP.ZOR</v>
          </cell>
          <cell r="E838">
            <v>4037914683900</v>
          </cell>
          <cell r="F838">
            <v>3466739209581</v>
          </cell>
          <cell r="G838">
            <v>571175474319</v>
          </cell>
          <cell r="H838">
            <v>0</v>
          </cell>
        </row>
        <row r="839">
          <cell r="C839" t="str">
            <v>21103902</v>
          </cell>
          <cell r="D839" t="str">
            <v>PASİF HESAP.ZOR</v>
          </cell>
          <cell r="E839">
            <v>501669</v>
          </cell>
          <cell r="F839">
            <v>264042</v>
          </cell>
          <cell r="G839">
            <v>237627</v>
          </cell>
          <cell r="H839">
            <v>0</v>
          </cell>
        </row>
        <row r="840">
          <cell r="C840" t="str">
            <v>21103921</v>
          </cell>
          <cell r="D840" t="str">
            <v>PASİF HESAP.ZOR</v>
          </cell>
          <cell r="E840">
            <v>228103</v>
          </cell>
          <cell r="F840">
            <v>68526</v>
          </cell>
          <cell r="G840">
            <v>159577</v>
          </cell>
          <cell r="H840">
            <v>0</v>
          </cell>
        </row>
        <row r="841">
          <cell r="C841" t="str">
            <v/>
          </cell>
          <cell r="E841" t="str">
            <v>----------------------</v>
          </cell>
          <cell r="F841" t="str">
            <v>----------------------</v>
          </cell>
          <cell r="G841" t="str">
            <v>----------------------</v>
          </cell>
          <cell r="H841" t="str">
            <v>----------------------</v>
          </cell>
        </row>
        <row r="842">
          <cell r="C842" t="str">
            <v>211HESAP</v>
          </cell>
          <cell r="D842" t="str">
            <v>LAMI...:</v>
          </cell>
          <cell r="E842">
            <v>364567799896151</v>
          </cell>
          <cell r="F842">
            <v>325879528587781</v>
          </cell>
          <cell r="G842">
            <v>38688271308370</v>
          </cell>
          <cell r="H842">
            <v>0</v>
          </cell>
        </row>
        <row r="843">
          <cell r="C843" t="str">
            <v/>
          </cell>
        </row>
        <row r="844">
          <cell r="C844" t="str">
            <v>220901</v>
          </cell>
          <cell r="D844" t="str">
            <v>KULLANDIR.FON K</v>
          </cell>
          <cell r="E844">
            <v>780756857595246</v>
          </cell>
          <cell r="F844">
            <v>773129535917037</v>
          </cell>
          <cell r="G844">
            <v>7627321678209</v>
          </cell>
          <cell r="H844">
            <v>0</v>
          </cell>
        </row>
        <row r="845">
          <cell r="C845" t="str">
            <v>22000901</v>
          </cell>
          <cell r="D845" t="str">
            <v>KARPAYI TAHAKKU</v>
          </cell>
          <cell r="E845">
            <v>780634961882208</v>
          </cell>
          <cell r="F845">
            <v>773007640203999</v>
          </cell>
          <cell r="G845">
            <v>7627321678209</v>
          </cell>
          <cell r="H845">
            <v>0</v>
          </cell>
        </row>
        <row r="846">
          <cell r="C846" t="str">
            <v>220000901</v>
          </cell>
          <cell r="D846" t="str">
            <v>KARPAYI TAHAKKU</v>
          </cell>
          <cell r="E846">
            <v>6238985843988</v>
          </cell>
          <cell r="F846">
            <v>5739805953411</v>
          </cell>
          <cell r="G846">
            <v>499179890577</v>
          </cell>
          <cell r="H846">
            <v>0</v>
          </cell>
        </row>
        <row r="847">
          <cell r="C847" t="str">
            <v>2200001901</v>
          </cell>
          <cell r="D847" t="str">
            <v>ÖZKAYNAK FONU</v>
          </cell>
          <cell r="E847">
            <v>455675832191</v>
          </cell>
          <cell r="F847">
            <v>455602530326</v>
          </cell>
          <cell r="G847">
            <v>73301865</v>
          </cell>
          <cell r="H847">
            <v>0</v>
          </cell>
        </row>
        <row r="848">
          <cell r="C848" t="str">
            <v>22000010901</v>
          </cell>
          <cell r="D848" t="str">
            <v>ÖZKAYNAK FONU T</v>
          </cell>
          <cell r="E848">
            <v>451806402633</v>
          </cell>
          <cell r="F848">
            <v>451806402633</v>
          </cell>
          <cell r="G848">
            <v>0</v>
          </cell>
          <cell r="H848">
            <v>0</v>
          </cell>
        </row>
        <row r="849">
          <cell r="C849" t="str">
            <v>22000011901</v>
          </cell>
          <cell r="D849" t="str">
            <v>ÖZKAYNAK FONU U</v>
          </cell>
          <cell r="E849">
            <v>1585632138</v>
          </cell>
          <cell r="F849">
            <v>1585632138</v>
          </cell>
          <cell r="G849">
            <v>0</v>
          </cell>
          <cell r="H849">
            <v>0</v>
          </cell>
        </row>
        <row r="850">
          <cell r="C850" t="str">
            <v>22000012901</v>
          </cell>
          <cell r="D850" t="str">
            <v>ÖZKAYNAK FONU E</v>
          </cell>
          <cell r="E850">
            <v>2283797420</v>
          </cell>
          <cell r="F850">
            <v>2210495555</v>
          </cell>
          <cell r="G850">
            <v>73301865</v>
          </cell>
          <cell r="H850">
            <v>0</v>
          </cell>
        </row>
        <row r="851">
          <cell r="C851" t="str">
            <v>2200002901</v>
          </cell>
          <cell r="D851" t="str">
            <v>KATILMA FONU KA</v>
          </cell>
          <cell r="E851">
            <v>5783310011797</v>
          </cell>
          <cell r="F851">
            <v>5284203423085</v>
          </cell>
          <cell r="G851">
            <v>499106588712</v>
          </cell>
          <cell r="H851">
            <v>0</v>
          </cell>
        </row>
        <row r="852">
          <cell r="C852" t="str">
            <v>22000020901</v>
          </cell>
          <cell r="D852" t="str">
            <v>KATILMA FONU TL</v>
          </cell>
          <cell r="E852">
            <v>4161006870804</v>
          </cell>
          <cell r="F852">
            <v>4079094457820</v>
          </cell>
          <cell r="G852">
            <v>81912412984</v>
          </cell>
          <cell r="H852">
            <v>0</v>
          </cell>
        </row>
        <row r="853">
          <cell r="C853" t="str">
            <v>22000021901</v>
          </cell>
          <cell r="D853" t="str">
            <v>KATILMA FONU US</v>
          </cell>
          <cell r="E853">
            <v>1307821142856</v>
          </cell>
          <cell r="F853">
            <v>907084975740</v>
          </cell>
          <cell r="G853">
            <v>400736167116</v>
          </cell>
          <cell r="H853">
            <v>0</v>
          </cell>
        </row>
        <row r="854">
          <cell r="C854" t="str">
            <v>22000022901</v>
          </cell>
          <cell r="D854" t="str">
            <v>KATILMA FONU EU</v>
          </cell>
          <cell r="E854">
            <v>314481998137</v>
          </cell>
          <cell r="F854">
            <v>298023989525</v>
          </cell>
          <cell r="G854">
            <v>16458008612</v>
          </cell>
          <cell r="H854">
            <v>0</v>
          </cell>
        </row>
        <row r="855">
          <cell r="C855" t="str">
            <v>220001901</v>
          </cell>
          <cell r="D855" t="str">
            <v>KARPAYI REESKON</v>
          </cell>
          <cell r="E855">
            <v>774395976038220</v>
          </cell>
          <cell r="F855">
            <v>767267834250588</v>
          </cell>
          <cell r="G855">
            <v>7128141787632</v>
          </cell>
          <cell r="H855">
            <v>0</v>
          </cell>
        </row>
        <row r="856">
          <cell r="C856" t="str">
            <v>2200010901</v>
          </cell>
          <cell r="D856" t="str">
            <v>ÖZKAYNAK FONU</v>
          </cell>
          <cell r="E856">
            <v>14451694981752</v>
          </cell>
          <cell r="F856">
            <v>14437477544031</v>
          </cell>
          <cell r="G856">
            <v>14217437721</v>
          </cell>
          <cell r="H856">
            <v>0</v>
          </cell>
        </row>
        <row r="857">
          <cell r="C857" t="str">
            <v>22000100901</v>
          </cell>
          <cell r="D857" t="str">
            <v>ÖZKAYNAK FONU T</v>
          </cell>
          <cell r="E857">
            <v>12873085152072</v>
          </cell>
          <cell r="F857">
            <v>12867828188543</v>
          </cell>
          <cell r="G857">
            <v>5256963529</v>
          </cell>
          <cell r="H857">
            <v>0</v>
          </cell>
        </row>
        <row r="858">
          <cell r="C858" t="str">
            <v>22000101901</v>
          </cell>
          <cell r="D858" t="str">
            <v>ÖZKAYNAK FONU U</v>
          </cell>
          <cell r="E858">
            <v>814962199</v>
          </cell>
          <cell r="F858">
            <v>814962199</v>
          </cell>
          <cell r="G858">
            <v>0</v>
          </cell>
          <cell r="H858">
            <v>0</v>
          </cell>
        </row>
        <row r="859">
          <cell r="C859" t="str">
            <v>22000102901</v>
          </cell>
          <cell r="D859" t="str">
            <v>ÖZKAYNAK FONU E</v>
          </cell>
          <cell r="E859">
            <v>1577794867481</v>
          </cell>
          <cell r="F859">
            <v>1568834393289</v>
          </cell>
          <cell r="G859">
            <v>8960474192</v>
          </cell>
          <cell r="H859">
            <v>0</v>
          </cell>
        </row>
        <row r="860">
          <cell r="C860" t="str">
            <v>2200011901</v>
          </cell>
          <cell r="D860" t="str">
            <v>KATILMA FONU KA</v>
          </cell>
          <cell r="E860">
            <v>759944281056468</v>
          </cell>
          <cell r="F860">
            <v>752830356706557</v>
          </cell>
          <cell r="G860">
            <v>7113924349911</v>
          </cell>
          <cell r="H860">
            <v>0</v>
          </cell>
        </row>
        <row r="861">
          <cell r="C861" t="str">
            <v>22000110901</v>
          </cell>
          <cell r="D861" t="str">
            <v>KATILMA FONU TL</v>
          </cell>
          <cell r="E861">
            <v>301550371382830</v>
          </cell>
          <cell r="F861">
            <v>299624395910031</v>
          </cell>
          <cell r="G861">
            <v>1925975472799</v>
          </cell>
          <cell r="H861">
            <v>0</v>
          </cell>
        </row>
        <row r="862">
          <cell r="C862" t="str">
            <v>22000111901</v>
          </cell>
          <cell r="D862" t="str">
            <v>KATILMA FONU US</v>
          </cell>
          <cell r="E862">
            <v>256320605795710</v>
          </cell>
          <cell r="F862">
            <v>253568284049104</v>
          </cell>
          <cell r="G862">
            <v>2752321746606</v>
          </cell>
          <cell r="H862">
            <v>0</v>
          </cell>
        </row>
        <row r="863">
          <cell r="C863" t="str">
            <v>22000112901</v>
          </cell>
          <cell r="D863" t="str">
            <v>KATILMA FONU EU</v>
          </cell>
          <cell r="E863">
            <v>202073303877928</v>
          </cell>
          <cell r="F863">
            <v>199637676747422</v>
          </cell>
          <cell r="G863">
            <v>2435627130506</v>
          </cell>
          <cell r="H863">
            <v>0</v>
          </cell>
        </row>
        <row r="864">
          <cell r="C864" t="str">
            <v>22004901</v>
          </cell>
          <cell r="D864" t="str">
            <v>K. KARTI GELİR</v>
          </cell>
          <cell r="E864">
            <v>121895713038</v>
          </cell>
          <cell r="F864">
            <v>121895713038</v>
          </cell>
          <cell r="G864">
            <v>0</v>
          </cell>
          <cell r="H864">
            <v>0</v>
          </cell>
        </row>
        <row r="865">
          <cell r="C865" t="str">
            <v>220040901</v>
          </cell>
          <cell r="D865" t="str">
            <v>KREDİ KARTI KAR</v>
          </cell>
          <cell r="E865">
            <v>111747520545</v>
          </cell>
          <cell r="F865">
            <v>111747520545</v>
          </cell>
          <cell r="G865">
            <v>0</v>
          </cell>
          <cell r="H865">
            <v>0</v>
          </cell>
        </row>
        <row r="866">
          <cell r="C866" t="str">
            <v>220041901</v>
          </cell>
          <cell r="D866" t="str">
            <v>K.KARTI KUR FAR</v>
          </cell>
          <cell r="E866">
            <v>10148192493</v>
          </cell>
          <cell r="F866">
            <v>10148192493</v>
          </cell>
          <cell r="G866">
            <v>0</v>
          </cell>
          <cell r="H866">
            <v>0</v>
          </cell>
        </row>
        <row r="867">
          <cell r="C867" t="str">
            <v/>
          </cell>
          <cell r="E867" t="str">
            <v>----------------------</v>
          </cell>
          <cell r="F867" t="str">
            <v>----------------------</v>
          </cell>
          <cell r="G867" t="str">
            <v>----------------------</v>
          </cell>
          <cell r="H867" t="str">
            <v>----------------------</v>
          </cell>
        </row>
        <row r="868">
          <cell r="C868" t="str">
            <v>220HESAP</v>
          </cell>
          <cell r="D868" t="str">
            <v>LAMI...:</v>
          </cell>
          <cell r="E868">
            <v>780756857595246</v>
          </cell>
          <cell r="F868">
            <v>773129535917037</v>
          </cell>
          <cell r="G868">
            <v>7627321678209</v>
          </cell>
          <cell r="H868">
            <v>0</v>
          </cell>
        </row>
        <row r="869">
          <cell r="C869" t="str">
            <v/>
          </cell>
        </row>
        <row r="870">
          <cell r="C870" t="str">
            <v>221901</v>
          </cell>
          <cell r="D870" t="str">
            <v>KUL.FON KP TAH.</v>
          </cell>
          <cell r="E870">
            <v>151556354048.57001</v>
          </cell>
          <cell r="F870">
            <v>52970489284.769997</v>
          </cell>
          <cell r="G870">
            <v>98585864763.800003</v>
          </cell>
          <cell r="H870">
            <v>0</v>
          </cell>
        </row>
        <row r="871">
          <cell r="C871" t="str">
            <v>221902</v>
          </cell>
          <cell r="D871" t="str">
            <v>KUL.FON KP TAH.</v>
          </cell>
          <cell r="E871">
            <v>1671482.84</v>
          </cell>
          <cell r="F871">
            <v>1600934.85</v>
          </cell>
          <cell r="G871">
            <v>70547.990000000005</v>
          </cell>
          <cell r="H871">
            <v>0</v>
          </cell>
        </row>
        <row r="872">
          <cell r="C872" t="str">
            <v>221921</v>
          </cell>
          <cell r="D872" t="str">
            <v>KUL.FON KP TAH.</v>
          </cell>
          <cell r="E872">
            <v>30497.13</v>
          </cell>
          <cell r="F872">
            <v>29140.92</v>
          </cell>
          <cell r="G872">
            <v>1356.21</v>
          </cell>
          <cell r="H872">
            <v>0</v>
          </cell>
        </row>
        <row r="873">
          <cell r="C873" t="str">
            <v>22100901</v>
          </cell>
          <cell r="D873" t="str">
            <v>KARPAYI TAHAKKU</v>
          </cell>
          <cell r="E873">
            <v>151556354048.57001</v>
          </cell>
          <cell r="F873">
            <v>52970489284.769997</v>
          </cell>
          <cell r="G873">
            <v>98585864763.800003</v>
          </cell>
          <cell r="H873">
            <v>0</v>
          </cell>
        </row>
        <row r="874">
          <cell r="C874" t="str">
            <v>22100902</v>
          </cell>
          <cell r="D874" t="str">
            <v>KARPAYI TAHAKKU</v>
          </cell>
          <cell r="E874">
            <v>1671482.84</v>
          </cell>
          <cell r="F874">
            <v>1600934.85</v>
          </cell>
          <cell r="G874">
            <v>70547.990000000005</v>
          </cell>
          <cell r="H874">
            <v>0</v>
          </cell>
        </row>
        <row r="875">
          <cell r="C875" t="str">
            <v>22100921</v>
          </cell>
          <cell r="D875" t="str">
            <v>KARPAYI TAHAKKU</v>
          </cell>
          <cell r="E875">
            <v>30497.13</v>
          </cell>
          <cell r="F875">
            <v>29140.92</v>
          </cell>
          <cell r="G875">
            <v>1356.21</v>
          </cell>
          <cell r="H875">
            <v>0</v>
          </cell>
        </row>
        <row r="876">
          <cell r="C876" t="str">
            <v>221000902</v>
          </cell>
          <cell r="D876" t="str">
            <v>KARPAYI TAHAKKU</v>
          </cell>
          <cell r="E876">
            <v>31607.759999999998</v>
          </cell>
          <cell r="F876">
            <v>31607.759999999998</v>
          </cell>
          <cell r="G876">
            <v>0</v>
          </cell>
          <cell r="H876">
            <v>0</v>
          </cell>
        </row>
        <row r="877">
          <cell r="C877" t="str">
            <v>221000921</v>
          </cell>
          <cell r="D877" t="str">
            <v>KARPAYI TAHAKKU</v>
          </cell>
          <cell r="E877">
            <v>1247.5</v>
          </cell>
          <cell r="F877">
            <v>1247.5</v>
          </cell>
          <cell r="G877">
            <v>0</v>
          </cell>
          <cell r="H877">
            <v>0</v>
          </cell>
        </row>
        <row r="878">
          <cell r="C878" t="str">
            <v>2210001902</v>
          </cell>
          <cell r="D878" t="str">
            <v>ÖZKAYNAK FONU</v>
          </cell>
          <cell r="E878">
            <v>106</v>
          </cell>
          <cell r="F878">
            <v>106</v>
          </cell>
          <cell r="G878">
            <v>0</v>
          </cell>
          <cell r="H878">
            <v>0</v>
          </cell>
        </row>
        <row r="879">
          <cell r="C879" t="str">
            <v>22100011902</v>
          </cell>
          <cell r="D879" t="str">
            <v>ÖZKAYNAK FONU U</v>
          </cell>
          <cell r="E879">
            <v>106</v>
          </cell>
          <cell r="F879">
            <v>106</v>
          </cell>
          <cell r="G879">
            <v>0</v>
          </cell>
          <cell r="H879">
            <v>0</v>
          </cell>
        </row>
        <row r="880">
          <cell r="C880" t="str">
            <v>2210002902</v>
          </cell>
          <cell r="D880" t="str">
            <v>KATILMA FONU KA</v>
          </cell>
          <cell r="E880">
            <v>31501.759999999998</v>
          </cell>
          <cell r="F880">
            <v>31501.759999999998</v>
          </cell>
          <cell r="G880">
            <v>0</v>
          </cell>
          <cell r="H880">
            <v>0</v>
          </cell>
        </row>
        <row r="881">
          <cell r="C881" t="str">
            <v>2210002921</v>
          </cell>
          <cell r="D881" t="str">
            <v>KATILMA FONU KA</v>
          </cell>
          <cell r="E881">
            <v>1247.5</v>
          </cell>
          <cell r="F881">
            <v>1247.5</v>
          </cell>
          <cell r="G881">
            <v>0</v>
          </cell>
          <cell r="H881">
            <v>0</v>
          </cell>
        </row>
        <row r="882">
          <cell r="C882" t="str">
            <v>22100021902</v>
          </cell>
          <cell r="D882" t="str">
            <v>KATILMA FONU US</v>
          </cell>
          <cell r="E882">
            <v>31501.759999999998</v>
          </cell>
          <cell r="F882">
            <v>31501.759999999998</v>
          </cell>
          <cell r="G882">
            <v>0</v>
          </cell>
          <cell r="H882">
            <v>0</v>
          </cell>
        </row>
        <row r="883">
          <cell r="C883" t="str">
            <v>22100021921</v>
          </cell>
          <cell r="D883" t="str">
            <v>KATILMA FONU US</v>
          </cell>
          <cell r="E883">
            <v>1247.5</v>
          </cell>
          <cell r="F883">
            <v>1247.5</v>
          </cell>
          <cell r="G883">
            <v>0</v>
          </cell>
          <cell r="H883">
            <v>0</v>
          </cell>
        </row>
        <row r="884">
          <cell r="C884" t="str">
            <v>221001901</v>
          </cell>
          <cell r="D884" t="str">
            <v>KARPAYI REESKON</v>
          </cell>
          <cell r="E884">
            <v>151556354048.57001</v>
          </cell>
          <cell r="F884">
            <v>52970489284.769997</v>
          </cell>
          <cell r="G884">
            <v>98585864763.800003</v>
          </cell>
          <cell r="H884">
            <v>0</v>
          </cell>
        </row>
        <row r="885">
          <cell r="C885" t="str">
            <v>221001902</v>
          </cell>
          <cell r="D885" t="str">
            <v>KARPAYI REESKON</v>
          </cell>
          <cell r="E885">
            <v>1639875.08</v>
          </cell>
          <cell r="F885">
            <v>1569327.09</v>
          </cell>
          <cell r="G885">
            <v>70547.990000000005</v>
          </cell>
          <cell r="H885">
            <v>0</v>
          </cell>
        </row>
        <row r="886">
          <cell r="C886" t="str">
            <v>221001921</v>
          </cell>
          <cell r="D886" t="str">
            <v>KARPAYI REESKON</v>
          </cell>
          <cell r="E886">
            <v>29249.63</v>
          </cell>
          <cell r="F886">
            <v>27893.42</v>
          </cell>
          <cell r="G886">
            <v>1356.21</v>
          </cell>
          <cell r="H886">
            <v>0</v>
          </cell>
        </row>
        <row r="887">
          <cell r="C887" t="str">
            <v>2210010901</v>
          </cell>
          <cell r="D887" t="str">
            <v>ÖZKAYNAK FONU</v>
          </cell>
          <cell r="E887">
            <v>1037532726.02</v>
          </cell>
          <cell r="F887">
            <v>148505682</v>
          </cell>
          <cell r="G887">
            <v>889027044.01999998</v>
          </cell>
          <cell r="H887">
            <v>0</v>
          </cell>
        </row>
        <row r="888">
          <cell r="C888" t="str">
            <v>2210010902</v>
          </cell>
          <cell r="D888" t="str">
            <v>ÖZKAYNAK FONU</v>
          </cell>
          <cell r="E888">
            <v>9785.43</v>
          </cell>
          <cell r="F888">
            <v>9135.4500000000007</v>
          </cell>
          <cell r="G888">
            <v>649.98</v>
          </cell>
          <cell r="H888">
            <v>0</v>
          </cell>
        </row>
        <row r="889">
          <cell r="C889" t="str">
            <v>22100101901</v>
          </cell>
          <cell r="D889" t="str">
            <v>ÖZKAYNAK FONU U</v>
          </cell>
          <cell r="E889">
            <v>1037532726.02</v>
          </cell>
          <cell r="F889">
            <v>148505682</v>
          </cell>
          <cell r="G889">
            <v>889027044.01999998</v>
          </cell>
          <cell r="H889">
            <v>0</v>
          </cell>
        </row>
        <row r="890">
          <cell r="C890" t="str">
            <v>22100101902</v>
          </cell>
          <cell r="D890" t="str">
            <v>ÖZKAYNAK FONU U</v>
          </cell>
          <cell r="E890">
            <v>9785.43</v>
          </cell>
          <cell r="F890">
            <v>9135.4500000000007</v>
          </cell>
          <cell r="G890">
            <v>649.98</v>
          </cell>
          <cell r="H890">
            <v>0</v>
          </cell>
        </row>
        <row r="891">
          <cell r="C891" t="str">
            <v>2210011901</v>
          </cell>
          <cell r="D891" t="str">
            <v>KATILMA FONU KA</v>
          </cell>
          <cell r="E891">
            <v>150518821322.54999</v>
          </cell>
          <cell r="F891">
            <v>52821983602.769997</v>
          </cell>
          <cell r="G891">
            <v>97696837719.779999</v>
          </cell>
          <cell r="H891">
            <v>0</v>
          </cell>
        </row>
        <row r="892">
          <cell r="C892" t="str">
            <v>2210011902</v>
          </cell>
          <cell r="D892" t="str">
            <v>KATILMA FONU KA</v>
          </cell>
          <cell r="E892">
            <v>1630089.65</v>
          </cell>
          <cell r="F892">
            <v>1560191.64</v>
          </cell>
          <cell r="G892">
            <v>69898.009999999995</v>
          </cell>
          <cell r="H892">
            <v>0</v>
          </cell>
        </row>
        <row r="893">
          <cell r="C893" t="str">
            <v>2210011921</v>
          </cell>
          <cell r="D893" t="str">
            <v>KATILMA FONU KA</v>
          </cell>
          <cell r="E893">
            <v>29249.63</v>
          </cell>
          <cell r="F893">
            <v>27893.42</v>
          </cell>
          <cell r="G893">
            <v>1356.21</v>
          </cell>
          <cell r="H893">
            <v>0</v>
          </cell>
        </row>
        <row r="894">
          <cell r="C894" t="str">
            <v>22100111901</v>
          </cell>
          <cell r="D894" t="str">
            <v>KATILMA FONU US</v>
          </cell>
          <cell r="E894">
            <v>150518821322.54999</v>
          </cell>
          <cell r="F894">
            <v>52821983602.769997</v>
          </cell>
          <cell r="G894">
            <v>97696837719.779999</v>
          </cell>
          <cell r="H894">
            <v>0</v>
          </cell>
        </row>
        <row r="895">
          <cell r="C895" t="str">
            <v>22100111902</v>
          </cell>
          <cell r="D895" t="str">
            <v>KATILMA FONU US</v>
          </cell>
          <cell r="E895">
            <v>1630089.65</v>
          </cell>
          <cell r="F895">
            <v>1560191.64</v>
          </cell>
          <cell r="G895">
            <v>69898.009999999995</v>
          </cell>
          <cell r="H895">
            <v>0</v>
          </cell>
        </row>
        <row r="896">
          <cell r="C896" t="str">
            <v>22100111921</v>
          </cell>
          <cell r="D896" t="str">
            <v>KATILMA FONU US</v>
          </cell>
          <cell r="E896">
            <v>29249.63</v>
          </cell>
          <cell r="F896">
            <v>27893.42</v>
          </cell>
          <cell r="G896">
            <v>1356.21</v>
          </cell>
          <cell r="H896">
            <v>0</v>
          </cell>
        </row>
        <row r="897">
          <cell r="C897" t="str">
            <v/>
          </cell>
          <cell r="E897" t="str">
            <v>----------------------</v>
          </cell>
          <cell r="F897" t="str">
            <v>----------------------</v>
          </cell>
          <cell r="G897" t="str">
            <v>----------------------</v>
          </cell>
          <cell r="H897" t="str">
            <v>----------------------</v>
          </cell>
        </row>
        <row r="898">
          <cell r="C898" t="str">
            <v>221HESAP</v>
          </cell>
          <cell r="D898" t="str">
            <v>LAMI...:</v>
          </cell>
          <cell r="E898">
            <v>151558056028.54001</v>
          </cell>
          <cell r="F898">
            <v>52972119360.540001</v>
          </cell>
          <cell r="G898">
            <v>98585936668</v>
          </cell>
          <cell r="H898">
            <v>0</v>
          </cell>
        </row>
        <row r="899">
          <cell r="C899" t="str">
            <v/>
          </cell>
        </row>
        <row r="900">
          <cell r="C900" t="str">
            <v>222901</v>
          </cell>
          <cell r="D900" t="str">
            <v>LEASİNG TAHAKKU</v>
          </cell>
          <cell r="E900">
            <v>1105124505325</v>
          </cell>
          <cell r="F900">
            <v>1102000441344</v>
          </cell>
          <cell r="G900">
            <v>3124063981</v>
          </cell>
          <cell r="H900">
            <v>0</v>
          </cell>
        </row>
        <row r="901">
          <cell r="C901" t="str">
            <v>22202901</v>
          </cell>
          <cell r="D901" t="str">
            <v>K/F KAYNAKLANAN</v>
          </cell>
          <cell r="E901">
            <v>750200328340</v>
          </cell>
          <cell r="F901">
            <v>747076314359</v>
          </cell>
          <cell r="G901">
            <v>3124013981</v>
          </cell>
          <cell r="H901">
            <v>0</v>
          </cell>
        </row>
        <row r="902">
          <cell r="C902" t="str">
            <v>22203901</v>
          </cell>
          <cell r="D902" t="str">
            <v>ÖZK. LEASİNG TA</v>
          </cell>
          <cell r="E902">
            <v>354924176985</v>
          </cell>
          <cell r="F902">
            <v>354924126985</v>
          </cell>
          <cell r="G902">
            <v>50000</v>
          </cell>
          <cell r="H902">
            <v>0</v>
          </cell>
        </row>
        <row r="903">
          <cell r="C903" t="str">
            <v/>
          </cell>
          <cell r="E903" t="str">
            <v>----------------------</v>
          </cell>
          <cell r="F903" t="str">
            <v>----------------------</v>
          </cell>
          <cell r="G903" t="str">
            <v>----------------------</v>
          </cell>
          <cell r="H903" t="str">
            <v>----------------------</v>
          </cell>
        </row>
        <row r="904">
          <cell r="C904" t="str">
            <v>222HESAP</v>
          </cell>
          <cell r="D904" t="str">
            <v>LAMI...:</v>
          </cell>
          <cell r="E904">
            <v>1105124505325</v>
          </cell>
          <cell r="F904">
            <v>1102000441344</v>
          </cell>
          <cell r="G904">
            <v>3124063981</v>
          </cell>
          <cell r="H904">
            <v>0</v>
          </cell>
        </row>
        <row r="905">
          <cell r="C905" t="str">
            <v/>
          </cell>
        </row>
        <row r="906">
          <cell r="C906" t="str">
            <v>223901</v>
          </cell>
          <cell r="D906" t="str">
            <v>LEASİNG TAHAKKU</v>
          </cell>
          <cell r="E906">
            <v>12755235549756.4</v>
          </cell>
          <cell r="F906">
            <v>12175446527651</v>
          </cell>
          <cell r="G906">
            <v>579789022105.34998</v>
          </cell>
          <cell r="H906">
            <v>0</v>
          </cell>
        </row>
        <row r="907">
          <cell r="C907" t="str">
            <v>223902</v>
          </cell>
          <cell r="D907" t="str">
            <v>LEASİNG TAHAKKU</v>
          </cell>
          <cell r="E907">
            <v>3943473</v>
          </cell>
          <cell r="F907">
            <v>3767720</v>
          </cell>
          <cell r="G907">
            <v>175753</v>
          </cell>
          <cell r="H907">
            <v>0</v>
          </cell>
        </row>
        <row r="908">
          <cell r="C908" t="str">
            <v>223921</v>
          </cell>
          <cell r="D908" t="str">
            <v>LEASİNG TAHAKKU</v>
          </cell>
          <cell r="E908">
            <v>3295443.66</v>
          </cell>
          <cell r="F908">
            <v>3075419.01</v>
          </cell>
          <cell r="G908">
            <v>220024.65</v>
          </cell>
          <cell r="H908">
            <v>0</v>
          </cell>
        </row>
        <row r="909">
          <cell r="C909" t="str">
            <v>22302901</v>
          </cell>
          <cell r="D909" t="str">
            <v>K/F KAY.LEA.TAH</v>
          </cell>
          <cell r="E909">
            <v>10828510334944.4</v>
          </cell>
          <cell r="F909">
            <v>10378446571559</v>
          </cell>
          <cell r="G909">
            <v>450063763385.34998</v>
          </cell>
          <cell r="H909">
            <v>0</v>
          </cell>
        </row>
        <row r="910">
          <cell r="C910" t="str">
            <v>22302902</v>
          </cell>
          <cell r="D910" t="str">
            <v>K/F KAY.LEA.TAH</v>
          </cell>
          <cell r="E910">
            <v>2593361</v>
          </cell>
          <cell r="F910">
            <v>2446389</v>
          </cell>
          <cell r="G910">
            <v>146972</v>
          </cell>
          <cell r="H910">
            <v>0</v>
          </cell>
        </row>
        <row r="911">
          <cell r="C911" t="str">
            <v>22302921</v>
          </cell>
          <cell r="D911" t="str">
            <v>K/F KAY.LEA.TAH</v>
          </cell>
          <cell r="E911">
            <v>2611785.66</v>
          </cell>
          <cell r="F911">
            <v>2450339.0099999998</v>
          </cell>
          <cell r="G911">
            <v>161446.65</v>
          </cell>
          <cell r="H911">
            <v>0</v>
          </cell>
        </row>
        <row r="912">
          <cell r="C912" t="str">
            <v>22303901</v>
          </cell>
          <cell r="D912" t="str">
            <v>ÖZK LEASİNG TAH</v>
          </cell>
          <cell r="E912">
            <v>1926725214812</v>
          </cell>
          <cell r="F912">
            <v>1796999956092</v>
          </cell>
          <cell r="G912">
            <v>129725258720</v>
          </cell>
          <cell r="H912">
            <v>0</v>
          </cell>
        </row>
        <row r="913">
          <cell r="C913" t="str">
            <v>22303902</v>
          </cell>
          <cell r="D913" t="str">
            <v>ÖZK LEASİNG TAH</v>
          </cell>
          <cell r="E913">
            <v>1350112</v>
          </cell>
          <cell r="F913">
            <v>1321331</v>
          </cell>
          <cell r="G913">
            <v>28781</v>
          </cell>
          <cell r="H913">
            <v>0</v>
          </cell>
        </row>
        <row r="914">
          <cell r="C914" t="str">
            <v>22303921</v>
          </cell>
          <cell r="D914" t="str">
            <v>ÖZK LEASİNG TAH</v>
          </cell>
          <cell r="E914">
            <v>683658</v>
          </cell>
          <cell r="F914">
            <v>625080</v>
          </cell>
          <cell r="G914">
            <v>58578</v>
          </cell>
          <cell r="H914">
            <v>0</v>
          </cell>
        </row>
        <row r="915">
          <cell r="C915" t="str">
            <v/>
          </cell>
          <cell r="E915" t="str">
            <v>----------------------</v>
          </cell>
          <cell r="F915" t="str">
            <v>----------------------</v>
          </cell>
          <cell r="G915" t="str">
            <v>----------------------</v>
          </cell>
          <cell r="H915" t="str">
            <v>----------------------</v>
          </cell>
        </row>
        <row r="916">
          <cell r="C916" t="str">
            <v>223HESAP</v>
          </cell>
          <cell r="D916" t="str">
            <v>LAMI...:</v>
          </cell>
          <cell r="E916">
            <v>12755242788673</v>
          </cell>
          <cell r="F916">
            <v>12175453370790</v>
          </cell>
          <cell r="G916">
            <v>579789417883</v>
          </cell>
          <cell r="H916">
            <v>0</v>
          </cell>
        </row>
        <row r="917">
          <cell r="C917" t="str">
            <v/>
          </cell>
        </row>
        <row r="918">
          <cell r="C918" t="str">
            <v>240901</v>
          </cell>
          <cell r="D918" t="str">
            <v>ISTIRAKLER VE K</v>
          </cell>
          <cell r="E918">
            <v>33475000000</v>
          </cell>
          <cell r="F918">
            <v>32475000000</v>
          </cell>
          <cell r="G918">
            <v>1000000000</v>
          </cell>
          <cell r="H918">
            <v>0</v>
          </cell>
        </row>
        <row r="919">
          <cell r="C919" t="str">
            <v>24001901</v>
          </cell>
          <cell r="D919" t="str">
            <v>İŞTİRAKLER VE K</v>
          </cell>
          <cell r="E919">
            <v>33475000000</v>
          </cell>
          <cell r="F919">
            <v>32475000000</v>
          </cell>
          <cell r="G919">
            <v>1000000000</v>
          </cell>
          <cell r="H919">
            <v>0</v>
          </cell>
        </row>
        <row r="920">
          <cell r="C920" t="str">
            <v>240010901</v>
          </cell>
          <cell r="D920" t="str">
            <v>İŞTİRAK MALIYET</v>
          </cell>
          <cell r="E920">
            <v>33475000000</v>
          </cell>
          <cell r="F920">
            <v>32475000000</v>
          </cell>
          <cell r="G920">
            <v>1000000000</v>
          </cell>
          <cell r="H920">
            <v>0</v>
          </cell>
        </row>
        <row r="921">
          <cell r="C921" t="str">
            <v/>
          </cell>
          <cell r="E921" t="str">
            <v>----------------------</v>
          </cell>
          <cell r="F921" t="str">
            <v>----------------------</v>
          </cell>
          <cell r="G921" t="str">
            <v>----------------------</v>
          </cell>
          <cell r="H921" t="str">
            <v>----------------------</v>
          </cell>
        </row>
        <row r="922">
          <cell r="C922" t="str">
            <v>240HESAP</v>
          </cell>
          <cell r="D922" t="str">
            <v>LAMI...:</v>
          </cell>
          <cell r="E922">
            <v>33475000000</v>
          </cell>
          <cell r="F922">
            <v>32475000000</v>
          </cell>
          <cell r="G922">
            <v>1000000000</v>
          </cell>
          <cell r="H922">
            <v>0</v>
          </cell>
        </row>
        <row r="923">
          <cell r="C923" t="str">
            <v/>
          </cell>
        </row>
        <row r="924">
          <cell r="C924" t="str">
            <v>242901</v>
          </cell>
          <cell r="D924" t="str">
            <v>ISTIRAK VE KUR.</v>
          </cell>
          <cell r="E924">
            <v>32475000000</v>
          </cell>
          <cell r="F924">
            <v>32475000000</v>
          </cell>
          <cell r="G924">
            <v>0</v>
          </cell>
          <cell r="H924">
            <v>0</v>
          </cell>
        </row>
        <row r="925">
          <cell r="C925" t="str">
            <v>24200901</v>
          </cell>
          <cell r="D925" t="str">
            <v>IST.VE KUR.DEGE</v>
          </cell>
          <cell r="E925">
            <v>32475000000</v>
          </cell>
          <cell r="F925">
            <v>32475000000</v>
          </cell>
          <cell r="G925">
            <v>0</v>
          </cell>
          <cell r="H925">
            <v>0</v>
          </cell>
        </row>
        <row r="926">
          <cell r="C926" t="str">
            <v>242000901</v>
          </cell>
          <cell r="D926" t="str">
            <v>IST.VE KUR.DEG.</v>
          </cell>
          <cell r="E926">
            <v>32475000000</v>
          </cell>
          <cell r="F926">
            <v>32475000000</v>
          </cell>
          <cell r="G926">
            <v>0</v>
          </cell>
          <cell r="H926">
            <v>0</v>
          </cell>
        </row>
        <row r="927">
          <cell r="C927" t="str">
            <v/>
          </cell>
          <cell r="E927" t="str">
            <v>----------------------</v>
          </cell>
          <cell r="F927" t="str">
            <v>----------------------</v>
          </cell>
          <cell r="G927" t="str">
            <v>----------------------</v>
          </cell>
          <cell r="H927" t="str">
            <v>----------------------</v>
          </cell>
        </row>
        <row r="928">
          <cell r="C928" t="str">
            <v>242HESAP</v>
          </cell>
          <cell r="D928" t="str">
            <v>LAMI...:</v>
          </cell>
          <cell r="E928">
            <v>32475000000</v>
          </cell>
          <cell r="F928">
            <v>32475000000</v>
          </cell>
          <cell r="G928">
            <v>0</v>
          </cell>
          <cell r="H928">
            <v>0</v>
          </cell>
        </row>
        <row r="929">
          <cell r="C929" t="str">
            <v/>
          </cell>
        </row>
        <row r="930">
          <cell r="C930" t="str">
            <v>250901</v>
          </cell>
          <cell r="D930" t="str">
            <v>MENKULLER</v>
          </cell>
          <cell r="E930">
            <v>140524192047004</v>
          </cell>
          <cell r="F930">
            <v>12598720436194</v>
          </cell>
          <cell r="G930">
            <v>127925471610810</v>
          </cell>
          <cell r="H930">
            <v>0</v>
          </cell>
        </row>
        <row r="931">
          <cell r="C931" t="str">
            <v>25000901</v>
          </cell>
          <cell r="D931" t="str">
            <v>MENKULLER TP</v>
          </cell>
          <cell r="E931">
            <v>8136949793794</v>
          </cell>
          <cell r="F931">
            <v>1291334269596</v>
          </cell>
          <cell r="G931">
            <v>6845615524198</v>
          </cell>
          <cell r="H931">
            <v>0</v>
          </cell>
        </row>
        <row r="932">
          <cell r="C932" t="str">
            <v>250000901</v>
          </cell>
          <cell r="D932" t="str">
            <v>KASALAR</v>
          </cell>
          <cell r="E932">
            <v>38652664237</v>
          </cell>
          <cell r="F932">
            <v>3455777283</v>
          </cell>
          <cell r="G932">
            <v>35196886954</v>
          </cell>
          <cell r="H932">
            <v>0</v>
          </cell>
        </row>
        <row r="933">
          <cell r="C933" t="str">
            <v>250001901</v>
          </cell>
          <cell r="D933" t="str">
            <v>BURO MAKINALARI</v>
          </cell>
          <cell r="E933">
            <v>2694810821919</v>
          </cell>
          <cell r="F933">
            <v>268703987969</v>
          </cell>
          <cell r="G933">
            <v>2426106833950</v>
          </cell>
          <cell r="H933">
            <v>0</v>
          </cell>
        </row>
        <row r="934">
          <cell r="C934" t="str">
            <v>250002901</v>
          </cell>
          <cell r="D934" t="str">
            <v>MOBILYA VE MEFR</v>
          </cell>
          <cell r="E934">
            <v>1317785653518</v>
          </cell>
          <cell r="F934">
            <v>110783494418</v>
          </cell>
          <cell r="G934">
            <v>1207002159100</v>
          </cell>
          <cell r="H934">
            <v>0</v>
          </cell>
        </row>
        <row r="935">
          <cell r="C935" t="str">
            <v>250003901</v>
          </cell>
          <cell r="D935" t="str">
            <v>NAKIL VASITALAR</v>
          </cell>
          <cell r="E935">
            <v>2170164326042</v>
          </cell>
          <cell r="F935">
            <v>727143408102</v>
          </cell>
          <cell r="G935">
            <v>1443020917940</v>
          </cell>
          <cell r="H935">
            <v>0</v>
          </cell>
        </row>
        <row r="936">
          <cell r="C936" t="str">
            <v>250004901</v>
          </cell>
          <cell r="D936" t="str">
            <v>DIGER MENKULLER</v>
          </cell>
          <cell r="E936">
            <v>1758306232581</v>
          </cell>
          <cell r="F936">
            <v>181247601824</v>
          </cell>
          <cell r="G936">
            <v>1577058630757</v>
          </cell>
          <cell r="H936">
            <v>0</v>
          </cell>
        </row>
        <row r="937">
          <cell r="C937" t="str">
            <v>250005901</v>
          </cell>
          <cell r="D937" t="str">
            <v>GAYRI MADDI HAK</v>
          </cell>
          <cell r="E937">
            <v>443582207</v>
          </cell>
          <cell r="F937">
            <v>0</v>
          </cell>
          <cell r="G937">
            <v>443582207</v>
          </cell>
          <cell r="H937">
            <v>0</v>
          </cell>
        </row>
        <row r="938">
          <cell r="C938" t="str">
            <v>250006901</v>
          </cell>
          <cell r="D938" t="str">
            <v>STOK MENKULLER</v>
          </cell>
          <cell r="E938">
            <v>156786513290</v>
          </cell>
          <cell r="F938">
            <v>0</v>
          </cell>
          <cell r="G938">
            <v>156786513290</v>
          </cell>
          <cell r="H938">
            <v>0</v>
          </cell>
        </row>
        <row r="939">
          <cell r="C939" t="str">
            <v>25001901</v>
          </cell>
          <cell r="D939" t="str">
            <v>LEASING MENKULL</v>
          </cell>
          <cell r="E939">
            <v>132387242253210</v>
          </cell>
          <cell r="F939">
            <v>11307386166598</v>
          </cell>
          <cell r="G939">
            <v>121079856086612</v>
          </cell>
          <cell r="H939">
            <v>0</v>
          </cell>
        </row>
        <row r="940">
          <cell r="C940" t="str">
            <v>250010901</v>
          </cell>
          <cell r="D940" t="str">
            <v>KARA ULASIM ARA</v>
          </cell>
          <cell r="E940">
            <v>24557505249487</v>
          </cell>
          <cell r="F940">
            <v>6111922165408</v>
          </cell>
          <cell r="G940">
            <v>18445583084079</v>
          </cell>
          <cell r="H940">
            <v>0</v>
          </cell>
        </row>
        <row r="941">
          <cell r="C941" t="str">
            <v>250011901</v>
          </cell>
          <cell r="D941" t="str">
            <v>HAVA ULASIM ARA</v>
          </cell>
          <cell r="E941">
            <v>297406829859</v>
          </cell>
          <cell r="F941">
            <v>35000000000</v>
          </cell>
          <cell r="G941">
            <v>262406829859</v>
          </cell>
          <cell r="H941">
            <v>0</v>
          </cell>
        </row>
        <row r="942">
          <cell r="C942" t="str">
            <v>250012901</v>
          </cell>
          <cell r="D942" t="str">
            <v>DENIZ ULASIM AR</v>
          </cell>
          <cell r="E942">
            <v>4347985950</v>
          </cell>
          <cell r="F942">
            <v>0</v>
          </cell>
          <cell r="G942">
            <v>4347985950</v>
          </cell>
          <cell r="H942">
            <v>0</v>
          </cell>
        </row>
        <row r="943">
          <cell r="C943" t="str">
            <v>250013901</v>
          </cell>
          <cell r="D943" t="str">
            <v>TIBBI CIHAZLAR</v>
          </cell>
          <cell r="E943">
            <v>2766653267608</v>
          </cell>
          <cell r="F943">
            <v>62236792043</v>
          </cell>
          <cell r="G943">
            <v>2704416475565</v>
          </cell>
          <cell r="H943">
            <v>0</v>
          </cell>
        </row>
        <row r="944">
          <cell r="C944" t="str">
            <v>250014901</v>
          </cell>
          <cell r="D944" t="str">
            <v>BILGISAYAR,BURO</v>
          </cell>
          <cell r="E944">
            <v>25573596654982</v>
          </cell>
          <cell r="F944">
            <v>2790314318141</v>
          </cell>
          <cell r="G944">
            <v>22783282336841</v>
          </cell>
          <cell r="H944">
            <v>0</v>
          </cell>
        </row>
        <row r="945">
          <cell r="C945" t="str">
            <v>250015901</v>
          </cell>
          <cell r="D945" t="str">
            <v>TEKSTIL MAKINEL</v>
          </cell>
          <cell r="E945">
            <v>29883904569608</v>
          </cell>
          <cell r="F945">
            <v>575462665770</v>
          </cell>
          <cell r="G945">
            <v>29308441903838</v>
          </cell>
          <cell r="H945">
            <v>0</v>
          </cell>
        </row>
        <row r="946">
          <cell r="C946" t="str">
            <v>250016901</v>
          </cell>
          <cell r="D946" t="str">
            <v>TURIZM EKIPMANI</v>
          </cell>
          <cell r="E946">
            <v>4576738732586</v>
          </cell>
          <cell r="F946">
            <v>212604537241</v>
          </cell>
          <cell r="G946">
            <v>4364134195345</v>
          </cell>
          <cell r="H946">
            <v>0</v>
          </cell>
        </row>
        <row r="947">
          <cell r="C947" t="str">
            <v>250017901</v>
          </cell>
          <cell r="D947" t="str">
            <v>DİĞER MAKİNE VE</v>
          </cell>
          <cell r="E947">
            <v>33858280868318</v>
          </cell>
          <cell r="F947">
            <v>818306567098</v>
          </cell>
          <cell r="G947">
            <v>33039974301220</v>
          </cell>
          <cell r="H947">
            <v>0</v>
          </cell>
        </row>
        <row r="948">
          <cell r="C948" t="str">
            <v>250018901</v>
          </cell>
          <cell r="D948" t="str">
            <v>DİĞER İMALAT MA</v>
          </cell>
          <cell r="E948">
            <v>1181622644412</v>
          </cell>
          <cell r="F948">
            <v>112040000000</v>
          </cell>
          <cell r="G948">
            <v>1069582644412</v>
          </cell>
          <cell r="H948">
            <v>0</v>
          </cell>
        </row>
        <row r="949">
          <cell r="C949" t="str">
            <v>250019901</v>
          </cell>
          <cell r="D949" t="str">
            <v>DİĞER LEASİNG M</v>
          </cell>
          <cell r="E949">
            <v>9687185450400</v>
          </cell>
          <cell r="F949">
            <v>589499120897</v>
          </cell>
          <cell r="G949">
            <v>9097686329503</v>
          </cell>
          <cell r="H949">
            <v>0</v>
          </cell>
        </row>
        <row r="950">
          <cell r="C950" t="str">
            <v>2500190901</v>
          </cell>
          <cell r="D950" t="str">
            <v>İS VE İNSAAAT M</v>
          </cell>
          <cell r="E950">
            <v>6817615418189</v>
          </cell>
          <cell r="F950">
            <v>527122883273</v>
          </cell>
          <cell r="G950">
            <v>6290492534916</v>
          </cell>
          <cell r="H950">
            <v>0</v>
          </cell>
        </row>
        <row r="951">
          <cell r="C951" t="str">
            <v>2500191901</v>
          </cell>
          <cell r="D951" t="str">
            <v>ELEK. VE OPTİK</v>
          </cell>
          <cell r="E951">
            <v>851375392112</v>
          </cell>
          <cell r="F951">
            <v>0</v>
          </cell>
          <cell r="G951">
            <v>851375392112</v>
          </cell>
          <cell r="H951">
            <v>0</v>
          </cell>
        </row>
        <row r="952">
          <cell r="C952" t="str">
            <v>2500192901</v>
          </cell>
          <cell r="D952" t="str">
            <v>BASIN YAYIN EKİ</v>
          </cell>
          <cell r="E952">
            <v>2018194640099</v>
          </cell>
          <cell r="F952">
            <v>62376237624</v>
          </cell>
          <cell r="G952">
            <v>1955818402475</v>
          </cell>
          <cell r="H952">
            <v>0</v>
          </cell>
        </row>
        <row r="953">
          <cell r="C953" t="str">
            <v/>
          </cell>
          <cell r="E953" t="str">
            <v>----------------------</v>
          </cell>
          <cell r="F953" t="str">
            <v>----------------------</v>
          </cell>
          <cell r="G953" t="str">
            <v>----------------------</v>
          </cell>
          <cell r="H953" t="str">
            <v>----------------------</v>
          </cell>
        </row>
        <row r="954">
          <cell r="C954" t="str">
            <v>250HESAP</v>
          </cell>
          <cell r="D954" t="str">
            <v>LAMI...:</v>
          </cell>
          <cell r="E954">
            <v>140524192047004</v>
          </cell>
          <cell r="F954">
            <v>12598720436194</v>
          </cell>
          <cell r="G954">
            <v>127925471610810</v>
          </cell>
          <cell r="H954">
            <v>0</v>
          </cell>
        </row>
        <row r="955">
          <cell r="C955" t="str">
            <v/>
          </cell>
        </row>
        <row r="956">
          <cell r="C956" t="str">
            <v>252901</v>
          </cell>
          <cell r="D956" t="str">
            <v>GAYRIMENKULLER</v>
          </cell>
          <cell r="E956">
            <v>76582558685133</v>
          </cell>
          <cell r="F956">
            <v>12478435657450</v>
          </cell>
          <cell r="G956">
            <v>64104123027683</v>
          </cell>
          <cell r="H956">
            <v>0</v>
          </cell>
        </row>
        <row r="957">
          <cell r="C957" t="str">
            <v>25200901</v>
          </cell>
          <cell r="D957" t="str">
            <v>KURUMUN KULLANI</v>
          </cell>
          <cell r="E957">
            <v>1341686377446</v>
          </cell>
          <cell r="F957">
            <v>84962616714</v>
          </cell>
          <cell r="G957">
            <v>1256723760732</v>
          </cell>
          <cell r="H957">
            <v>0</v>
          </cell>
        </row>
        <row r="958">
          <cell r="C958" t="str">
            <v>252000901</v>
          </cell>
          <cell r="D958" t="str">
            <v>BINALAR</v>
          </cell>
          <cell r="E958">
            <v>1341686377446</v>
          </cell>
          <cell r="F958">
            <v>84962616714</v>
          </cell>
          <cell r="G958">
            <v>1256723760732</v>
          </cell>
          <cell r="H958">
            <v>0</v>
          </cell>
        </row>
        <row r="959">
          <cell r="C959" t="str">
            <v>25201901</v>
          </cell>
          <cell r="D959" t="str">
            <v>LEASING GAYRIME</v>
          </cell>
          <cell r="E959">
            <v>75240872307687</v>
          </cell>
          <cell r="F959">
            <v>12393473040736</v>
          </cell>
          <cell r="G959">
            <v>62847399266951</v>
          </cell>
          <cell r="H959">
            <v>0</v>
          </cell>
        </row>
        <row r="960">
          <cell r="C960" t="str">
            <v>252010901</v>
          </cell>
          <cell r="D960" t="str">
            <v>LEASING /BINALA</v>
          </cell>
          <cell r="E960">
            <v>57360120047487</v>
          </cell>
          <cell r="F960">
            <v>10156673040736</v>
          </cell>
          <cell r="G960">
            <v>47203447006751</v>
          </cell>
          <cell r="H960">
            <v>0</v>
          </cell>
        </row>
        <row r="961">
          <cell r="C961" t="str">
            <v>252011901</v>
          </cell>
          <cell r="D961" t="str">
            <v>LEASING /ARAZIL</v>
          </cell>
          <cell r="E961">
            <v>17880752260200</v>
          </cell>
          <cell r="F961">
            <v>2236800000000</v>
          </cell>
          <cell r="G961">
            <v>15643952260200</v>
          </cell>
          <cell r="H961">
            <v>0</v>
          </cell>
        </row>
        <row r="962">
          <cell r="C962" t="str">
            <v/>
          </cell>
          <cell r="E962" t="str">
            <v>----------------------</v>
          </cell>
          <cell r="F962" t="str">
            <v>----------------------</v>
          </cell>
          <cell r="G962" t="str">
            <v>----------------------</v>
          </cell>
          <cell r="H962" t="str">
            <v>----------------------</v>
          </cell>
        </row>
        <row r="963">
          <cell r="C963" t="str">
            <v>252HESAP</v>
          </cell>
          <cell r="D963" t="str">
            <v>LAMI...:</v>
          </cell>
          <cell r="E963">
            <v>76582558685133</v>
          </cell>
          <cell r="F963">
            <v>12478435657450</v>
          </cell>
          <cell r="G963">
            <v>64104123027683</v>
          </cell>
          <cell r="H963">
            <v>0</v>
          </cell>
        </row>
        <row r="964">
          <cell r="C964" t="str">
            <v/>
          </cell>
        </row>
        <row r="965">
          <cell r="C965" t="str">
            <v>254901</v>
          </cell>
          <cell r="D965" t="str">
            <v>OZL.MALIYT. BED</v>
          </cell>
          <cell r="E965">
            <v>2947059105885</v>
          </cell>
          <cell r="F965">
            <v>172873382316</v>
          </cell>
          <cell r="G965">
            <v>2774185723569</v>
          </cell>
          <cell r="H965">
            <v>0</v>
          </cell>
        </row>
        <row r="966">
          <cell r="C966" t="str">
            <v/>
          </cell>
          <cell r="E966" t="str">
            <v>----------------------</v>
          </cell>
          <cell r="F966" t="str">
            <v>----------------------</v>
          </cell>
          <cell r="G966" t="str">
            <v>----------------------</v>
          </cell>
          <cell r="H966" t="str">
            <v>----------------------</v>
          </cell>
        </row>
        <row r="967">
          <cell r="C967" t="str">
            <v>254HESAP</v>
          </cell>
          <cell r="D967" t="str">
            <v>LAMI...:</v>
          </cell>
          <cell r="E967">
            <v>2947059105885</v>
          </cell>
          <cell r="F967">
            <v>172873382316</v>
          </cell>
          <cell r="G967">
            <v>2774185723569</v>
          </cell>
          <cell r="H967">
            <v>0</v>
          </cell>
        </row>
        <row r="968">
          <cell r="C968" t="str">
            <v/>
          </cell>
        </row>
        <row r="969">
          <cell r="C969" t="str">
            <v>256901</v>
          </cell>
          <cell r="D969" t="str">
            <v>BIRIKMIS AMORTI</v>
          </cell>
          <cell r="E969">
            <v>21439742970968</v>
          </cell>
          <cell r="F969">
            <v>87630620863863</v>
          </cell>
          <cell r="G969">
            <v>0</v>
          </cell>
          <cell r="H969">
            <v>66190877892895</v>
          </cell>
        </row>
        <row r="970">
          <cell r="C970" t="str">
            <v>25600901</v>
          </cell>
          <cell r="D970" t="str">
            <v>MENKULLER AMORT</v>
          </cell>
          <cell r="E970">
            <v>2551118087727</v>
          </cell>
          <cell r="F970">
            <v>6979457688679</v>
          </cell>
          <cell r="G970">
            <v>0</v>
          </cell>
          <cell r="H970">
            <v>4428339600952</v>
          </cell>
        </row>
        <row r="971">
          <cell r="C971" t="str">
            <v>256000901</v>
          </cell>
          <cell r="D971" t="str">
            <v>KASALAR BIRIKMI</v>
          </cell>
          <cell r="E971">
            <v>3594391690</v>
          </cell>
          <cell r="F971">
            <v>14479181561</v>
          </cell>
          <cell r="G971">
            <v>0</v>
          </cell>
          <cell r="H971">
            <v>10884789871</v>
          </cell>
        </row>
        <row r="972">
          <cell r="C972" t="str">
            <v>256001901</v>
          </cell>
          <cell r="D972" t="str">
            <v>BURO MAKINALARI</v>
          </cell>
          <cell r="E972">
            <v>1515991269672</v>
          </cell>
          <cell r="F972">
            <v>3909300444508</v>
          </cell>
          <cell r="G972">
            <v>0</v>
          </cell>
          <cell r="H972">
            <v>2393309174836</v>
          </cell>
        </row>
        <row r="973">
          <cell r="C973" t="str">
            <v>256002901</v>
          </cell>
          <cell r="D973" t="str">
            <v>MEFRUSAT BIRIKM</v>
          </cell>
          <cell r="E973">
            <v>125056603650</v>
          </cell>
          <cell r="F973">
            <v>776414328621</v>
          </cell>
          <cell r="G973">
            <v>0</v>
          </cell>
          <cell r="H973">
            <v>651357724971</v>
          </cell>
        </row>
        <row r="974">
          <cell r="C974" t="str">
            <v>256003901</v>
          </cell>
          <cell r="D974" t="str">
            <v>NAKIL VASITALAR</v>
          </cell>
          <cell r="E974">
            <v>736998772440</v>
          </cell>
          <cell r="F974">
            <v>1281619457654</v>
          </cell>
          <cell r="G974">
            <v>0</v>
          </cell>
          <cell r="H974">
            <v>544620685214</v>
          </cell>
        </row>
        <row r="975">
          <cell r="C975" t="str">
            <v>256004901</v>
          </cell>
          <cell r="D975" t="str">
            <v>DIGER MEN.BIRIK</v>
          </cell>
          <cell r="E975">
            <v>169454871165</v>
          </cell>
          <cell r="F975">
            <v>997311589681</v>
          </cell>
          <cell r="G975">
            <v>0</v>
          </cell>
          <cell r="H975">
            <v>827856718516</v>
          </cell>
        </row>
        <row r="976">
          <cell r="C976" t="str">
            <v>256005901</v>
          </cell>
          <cell r="D976" t="str">
            <v>GAYRI MAD. HAK.</v>
          </cell>
          <cell r="E976">
            <v>22179110</v>
          </cell>
          <cell r="F976">
            <v>332686654</v>
          </cell>
          <cell r="G976">
            <v>0</v>
          </cell>
          <cell r="H976">
            <v>310507544</v>
          </cell>
        </row>
        <row r="977">
          <cell r="C977" t="str">
            <v>25601901</v>
          </cell>
          <cell r="D977" t="str">
            <v>LEASING AMORTIS</v>
          </cell>
          <cell r="E977">
            <v>18298540003366</v>
          </cell>
          <cell r="F977">
            <v>75965185707887</v>
          </cell>
          <cell r="G977">
            <v>0</v>
          </cell>
          <cell r="H977">
            <v>57666645704521</v>
          </cell>
        </row>
        <row r="978">
          <cell r="C978" t="str">
            <v>256010901</v>
          </cell>
          <cell r="D978" t="str">
            <v>KARA ULASIM ARA</v>
          </cell>
          <cell r="E978">
            <v>7871755978791</v>
          </cell>
          <cell r="F978">
            <v>28642836343111</v>
          </cell>
          <cell r="G978">
            <v>0</v>
          </cell>
          <cell r="H978">
            <v>20771080364320</v>
          </cell>
        </row>
        <row r="979">
          <cell r="C979" t="str">
            <v>256011901</v>
          </cell>
          <cell r="D979" t="str">
            <v>HAVA ULASIM ARA</v>
          </cell>
          <cell r="E979">
            <v>14000000000</v>
          </cell>
          <cell r="F979">
            <v>22904000200</v>
          </cell>
          <cell r="G979">
            <v>0</v>
          </cell>
          <cell r="H979">
            <v>8904000200</v>
          </cell>
        </row>
        <row r="980">
          <cell r="C980" t="str">
            <v>256012901</v>
          </cell>
          <cell r="D980" t="str">
            <v>DENIZ ULASIM AR</v>
          </cell>
          <cell r="E980">
            <v>0</v>
          </cell>
          <cell r="F980">
            <v>2395032570</v>
          </cell>
          <cell r="G980">
            <v>0</v>
          </cell>
          <cell r="H980">
            <v>2395032570</v>
          </cell>
        </row>
        <row r="981">
          <cell r="C981" t="str">
            <v>256013901</v>
          </cell>
          <cell r="D981" t="str">
            <v>TIBBI CIHAZLAR</v>
          </cell>
          <cell r="E981">
            <v>0</v>
          </cell>
          <cell r="F981">
            <v>669788523674</v>
          </cell>
          <cell r="G981">
            <v>0</v>
          </cell>
          <cell r="H981">
            <v>669788523674</v>
          </cell>
        </row>
        <row r="982">
          <cell r="C982" t="str">
            <v>256014901</v>
          </cell>
          <cell r="D982" t="str">
            <v>BİLGİSAYAR-BÜRO</v>
          </cell>
          <cell r="E982">
            <v>10350260942028</v>
          </cell>
          <cell r="F982">
            <v>28307071860877</v>
          </cell>
          <cell r="G982">
            <v>0</v>
          </cell>
          <cell r="H982">
            <v>17956810918849</v>
          </cell>
        </row>
        <row r="983">
          <cell r="C983" t="str">
            <v>256015901</v>
          </cell>
          <cell r="D983" t="str">
            <v>TEKSTIL MAKINAL</v>
          </cell>
          <cell r="E983">
            <v>0</v>
          </cell>
          <cell r="F983">
            <v>4398192635467</v>
          </cell>
          <cell r="G983">
            <v>0</v>
          </cell>
          <cell r="H983">
            <v>4398192635467</v>
          </cell>
        </row>
        <row r="984">
          <cell r="C984" t="str">
            <v>256016901</v>
          </cell>
          <cell r="D984" t="str">
            <v>TURIZM EKIPMANL</v>
          </cell>
          <cell r="E984">
            <v>0</v>
          </cell>
          <cell r="F984">
            <v>690806753358</v>
          </cell>
          <cell r="G984">
            <v>0</v>
          </cell>
          <cell r="H984">
            <v>690806753358</v>
          </cell>
        </row>
        <row r="985">
          <cell r="C985" t="str">
            <v>256017901</v>
          </cell>
          <cell r="D985" t="str">
            <v>MAKINA VE EKIPM</v>
          </cell>
          <cell r="E985">
            <v>62523082547</v>
          </cell>
          <cell r="F985">
            <v>10651999543966</v>
          </cell>
          <cell r="G985">
            <v>0</v>
          </cell>
          <cell r="H985">
            <v>10589476461419</v>
          </cell>
        </row>
        <row r="986">
          <cell r="C986" t="str">
            <v>256018901</v>
          </cell>
          <cell r="D986" t="str">
            <v>DİĞER İMALAT MA</v>
          </cell>
          <cell r="E986">
            <v>0</v>
          </cell>
          <cell r="F986">
            <v>214402541720</v>
          </cell>
          <cell r="G986">
            <v>0</v>
          </cell>
          <cell r="H986">
            <v>214402541720</v>
          </cell>
        </row>
        <row r="987">
          <cell r="C987" t="str">
            <v>256019901</v>
          </cell>
          <cell r="D987" t="str">
            <v>DİĞER LEASİN ME</v>
          </cell>
          <cell r="E987">
            <v>0</v>
          </cell>
          <cell r="F987">
            <v>2364788472944</v>
          </cell>
          <cell r="G987">
            <v>0</v>
          </cell>
          <cell r="H987">
            <v>2364788472944</v>
          </cell>
        </row>
        <row r="988">
          <cell r="C988" t="str">
            <v>2560190901</v>
          </cell>
          <cell r="D988" t="str">
            <v>İŞ VE İNŞ.MAKİN</v>
          </cell>
          <cell r="E988">
            <v>0</v>
          </cell>
          <cell r="F988">
            <v>1556687327175</v>
          </cell>
          <cell r="G988">
            <v>0</v>
          </cell>
          <cell r="H988">
            <v>1556687327175</v>
          </cell>
        </row>
        <row r="989">
          <cell r="C989" t="str">
            <v>2560191901</v>
          </cell>
          <cell r="D989" t="str">
            <v>ELEK. VE OPTİK</v>
          </cell>
          <cell r="E989">
            <v>0</v>
          </cell>
          <cell r="F989">
            <v>177918435713</v>
          </cell>
          <cell r="G989">
            <v>0</v>
          </cell>
          <cell r="H989">
            <v>177918435713</v>
          </cell>
        </row>
        <row r="990">
          <cell r="C990" t="str">
            <v>2560192901</v>
          </cell>
          <cell r="D990" t="str">
            <v>BASIN YAYIN EKİ</v>
          </cell>
          <cell r="E990">
            <v>0</v>
          </cell>
          <cell r="F990">
            <v>630182710056</v>
          </cell>
          <cell r="G990">
            <v>0</v>
          </cell>
          <cell r="H990">
            <v>630182710056</v>
          </cell>
        </row>
        <row r="991">
          <cell r="C991" t="str">
            <v>25602901</v>
          </cell>
          <cell r="D991" t="str">
            <v>GAYRIMENKULLER</v>
          </cell>
          <cell r="E991">
            <v>4370355060</v>
          </cell>
          <cell r="F991">
            <v>65969781993</v>
          </cell>
          <cell r="G991">
            <v>0</v>
          </cell>
          <cell r="H991">
            <v>61599426933</v>
          </cell>
        </row>
        <row r="992">
          <cell r="C992" t="str">
            <v>25603901</v>
          </cell>
          <cell r="D992" t="str">
            <v>LEASİNG GAYRİME</v>
          </cell>
          <cell r="E992">
            <v>362962097524</v>
          </cell>
          <cell r="F992">
            <v>2849864251127</v>
          </cell>
          <cell r="G992">
            <v>0</v>
          </cell>
          <cell r="H992">
            <v>2486902153603</v>
          </cell>
        </row>
        <row r="993">
          <cell r="C993" t="str">
            <v>25604901</v>
          </cell>
          <cell r="D993" t="str">
            <v>OZEL MAL.BED.AM</v>
          </cell>
          <cell r="E993">
            <v>174029843014</v>
          </cell>
          <cell r="F993">
            <v>1256283129518</v>
          </cell>
          <cell r="G993">
            <v>0</v>
          </cell>
          <cell r="H993">
            <v>1082253286504</v>
          </cell>
        </row>
        <row r="994">
          <cell r="C994" t="str">
            <v>25605901</v>
          </cell>
          <cell r="D994" t="str">
            <v>ILK TES.TAAZ.GI</v>
          </cell>
          <cell r="E994">
            <v>48722584277</v>
          </cell>
          <cell r="F994">
            <v>513860304659</v>
          </cell>
          <cell r="G994">
            <v>0</v>
          </cell>
          <cell r="H994">
            <v>465137720382</v>
          </cell>
        </row>
        <row r="995">
          <cell r="C995" t="str">
            <v/>
          </cell>
          <cell r="E995" t="str">
            <v>----------------------</v>
          </cell>
          <cell r="F995" t="str">
            <v>----------------------</v>
          </cell>
          <cell r="G995" t="str">
            <v>----------------------</v>
          </cell>
          <cell r="H995" t="str">
            <v>----------------------</v>
          </cell>
        </row>
        <row r="996">
          <cell r="C996" t="str">
            <v>256HESAP</v>
          </cell>
          <cell r="D996" t="str">
            <v>LAMI...:</v>
          </cell>
          <cell r="E996">
            <v>21439742970968</v>
          </cell>
          <cell r="F996">
            <v>87630620863863</v>
          </cell>
          <cell r="G996">
            <v>0</v>
          </cell>
          <cell r="H996">
            <v>66190877892895</v>
          </cell>
        </row>
        <row r="997">
          <cell r="C997" t="str">
            <v/>
          </cell>
        </row>
        <row r="998">
          <cell r="C998" t="str">
            <v>258901</v>
          </cell>
          <cell r="D998" t="str">
            <v>AKTIFLESTIRILMI</v>
          </cell>
          <cell r="E998">
            <v>1264720937658</v>
          </cell>
          <cell r="F998">
            <v>18083050000</v>
          </cell>
          <cell r="G998">
            <v>1246637887658</v>
          </cell>
          <cell r="H998">
            <v>0</v>
          </cell>
        </row>
        <row r="999">
          <cell r="C999" t="str">
            <v>25800901</v>
          </cell>
          <cell r="D999" t="str">
            <v>ILK TESIS VE TA</v>
          </cell>
          <cell r="E999">
            <v>1264720937658</v>
          </cell>
          <cell r="F999">
            <v>18083050000</v>
          </cell>
          <cell r="G999">
            <v>1246637887658</v>
          </cell>
          <cell r="H999">
            <v>0</v>
          </cell>
        </row>
        <row r="1000">
          <cell r="C1000" t="str">
            <v/>
          </cell>
          <cell r="E1000" t="str">
            <v>----------------------</v>
          </cell>
          <cell r="F1000" t="str">
            <v>----------------------</v>
          </cell>
          <cell r="G1000" t="str">
            <v>----------------------</v>
          </cell>
          <cell r="H1000" t="str">
            <v>----------------------</v>
          </cell>
        </row>
        <row r="1001">
          <cell r="C1001" t="str">
            <v>258HESAP</v>
          </cell>
          <cell r="D1001" t="str">
            <v>LAMI...:</v>
          </cell>
          <cell r="E1001">
            <v>1264720937658</v>
          </cell>
          <cell r="F1001">
            <v>18083050000</v>
          </cell>
          <cell r="G1001">
            <v>1246637887658</v>
          </cell>
          <cell r="H1001">
            <v>0</v>
          </cell>
        </row>
        <row r="1002">
          <cell r="C1002" t="str">
            <v/>
          </cell>
        </row>
        <row r="1003">
          <cell r="C1003" t="str">
            <v>260901</v>
          </cell>
          <cell r="D1003" t="str">
            <v>PESIN ODENMIS V</v>
          </cell>
          <cell r="E1003">
            <v>12507450347</v>
          </cell>
          <cell r="F1003">
            <v>12507450347</v>
          </cell>
          <cell r="G1003">
            <v>0</v>
          </cell>
          <cell r="H1003">
            <v>0</v>
          </cell>
        </row>
        <row r="1004">
          <cell r="C1004" t="str">
            <v>26001901</v>
          </cell>
          <cell r="D1004" t="str">
            <v>DİĞER GEÇİCİ VE</v>
          </cell>
          <cell r="E1004">
            <v>12507450347</v>
          </cell>
          <cell r="F1004">
            <v>12507450347</v>
          </cell>
          <cell r="G1004">
            <v>0</v>
          </cell>
          <cell r="H1004">
            <v>0</v>
          </cell>
        </row>
        <row r="1005">
          <cell r="C1005" t="str">
            <v/>
          </cell>
          <cell r="E1005" t="str">
            <v>----------------------</v>
          </cell>
          <cell r="F1005" t="str">
            <v>----------------------</v>
          </cell>
          <cell r="G1005" t="str">
            <v>----------------------</v>
          </cell>
          <cell r="H1005" t="str">
            <v>----------------------</v>
          </cell>
        </row>
        <row r="1006">
          <cell r="C1006" t="str">
            <v>260HESAP</v>
          </cell>
          <cell r="D1006" t="str">
            <v>LAMI...:</v>
          </cell>
          <cell r="E1006">
            <v>12507450347</v>
          </cell>
          <cell r="F1006">
            <v>12507450347</v>
          </cell>
          <cell r="G1006">
            <v>0</v>
          </cell>
          <cell r="H1006">
            <v>0</v>
          </cell>
        </row>
        <row r="1007">
          <cell r="C1007" t="str">
            <v/>
          </cell>
        </row>
        <row r="1008">
          <cell r="C1008" t="str">
            <v>262901</v>
          </cell>
          <cell r="D1008" t="str">
            <v>INDIRILECEK KDV</v>
          </cell>
          <cell r="E1008">
            <v>5398269481091</v>
          </cell>
          <cell r="F1008">
            <v>4621925544636</v>
          </cell>
          <cell r="G1008">
            <v>776343936455</v>
          </cell>
          <cell r="H1008">
            <v>0</v>
          </cell>
        </row>
        <row r="1009">
          <cell r="C1009" t="str">
            <v>26200901</v>
          </cell>
          <cell r="D1009" t="str">
            <v>INDIRILECEK KDV</v>
          </cell>
          <cell r="E1009">
            <v>1830089964217</v>
          </cell>
          <cell r="F1009">
            <v>1464549115583</v>
          </cell>
          <cell r="G1009">
            <v>365540848634</v>
          </cell>
          <cell r="H1009">
            <v>0</v>
          </cell>
        </row>
        <row r="1010">
          <cell r="C1010" t="str">
            <v>26201901</v>
          </cell>
          <cell r="D1010" t="str">
            <v>INDIRILECEK KDV</v>
          </cell>
          <cell r="E1010">
            <v>1887778116680</v>
          </cell>
          <cell r="F1010">
            <v>1711759528859</v>
          </cell>
          <cell r="G1010">
            <v>176018587821</v>
          </cell>
          <cell r="H1010">
            <v>0</v>
          </cell>
        </row>
        <row r="1011">
          <cell r="C1011" t="str">
            <v>26203901</v>
          </cell>
          <cell r="D1011" t="str">
            <v>SONRAKI DONEME</v>
          </cell>
          <cell r="E1011">
            <v>1680401400194</v>
          </cell>
          <cell r="F1011">
            <v>1445616900194</v>
          </cell>
          <cell r="G1011">
            <v>234784500000</v>
          </cell>
          <cell r="H1011">
            <v>0</v>
          </cell>
        </row>
        <row r="1012">
          <cell r="C1012" t="str">
            <v/>
          </cell>
          <cell r="E1012" t="str">
            <v>----------------------</v>
          </cell>
          <cell r="F1012" t="str">
            <v>----------------------</v>
          </cell>
          <cell r="G1012" t="str">
            <v>----------------------</v>
          </cell>
          <cell r="H1012" t="str">
            <v>----------------------</v>
          </cell>
        </row>
        <row r="1013">
          <cell r="C1013" t="str">
            <v>262HESAP</v>
          </cell>
          <cell r="D1013" t="str">
            <v>LAMI...:</v>
          </cell>
          <cell r="E1013">
            <v>5398269481091</v>
          </cell>
          <cell r="F1013">
            <v>4621925544636</v>
          </cell>
          <cell r="G1013">
            <v>776343936455</v>
          </cell>
          <cell r="H1013">
            <v>0</v>
          </cell>
        </row>
        <row r="1014">
          <cell r="C1014" t="str">
            <v/>
          </cell>
        </row>
        <row r="1015">
          <cell r="C1015" t="str">
            <v>270901</v>
          </cell>
          <cell r="D1015" t="str">
            <v>AYNIYAT MEVCUDU</v>
          </cell>
          <cell r="E1015">
            <v>71342817246</v>
          </cell>
          <cell r="F1015">
            <v>49385765105</v>
          </cell>
          <cell r="G1015">
            <v>21957052141</v>
          </cell>
          <cell r="H1015">
            <v>0</v>
          </cell>
        </row>
        <row r="1016">
          <cell r="C1016" t="str">
            <v>27000901</v>
          </cell>
          <cell r="D1016" t="str">
            <v>BASILI KAGIT</v>
          </cell>
          <cell r="E1016">
            <v>476280000</v>
          </cell>
          <cell r="F1016">
            <v>0</v>
          </cell>
          <cell r="G1016">
            <v>476280000</v>
          </cell>
          <cell r="H1016">
            <v>0</v>
          </cell>
        </row>
        <row r="1017">
          <cell r="C1017" t="str">
            <v>27001901</v>
          </cell>
          <cell r="D1017" t="str">
            <v>KIRTASIYE</v>
          </cell>
          <cell r="E1017">
            <v>4391035283</v>
          </cell>
          <cell r="F1017">
            <v>3622165452</v>
          </cell>
          <cell r="G1017">
            <v>768869831</v>
          </cell>
          <cell r="H1017">
            <v>0</v>
          </cell>
        </row>
        <row r="1018">
          <cell r="C1018" t="str">
            <v>27003901</v>
          </cell>
          <cell r="D1018" t="str">
            <v>DAMGA PULU</v>
          </cell>
          <cell r="E1018">
            <v>62404833600</v>
          </cell>
          <cell r="F1018">
            <v>44031600160</v>
          </cell>
          <cell r="G1018">
            <v>18373233440</v>
          </cell>
          <cell r="H1018">
            <v>0</v>
          </cell>
        </row>
        <row r="1019">
          <cell r="C1019" t="str">
            <v>27004901</v>
          </cell>
          <cell r="D1019" t="str">
            <v>POSTA PULU</v>
          </cell>
          <cell r="E1019">
            <v>890000000</v>
          </cell>
          <cell r="F1019">
            <v>800000000</v>
          </cell>
          <cell r="G1019">
            <v>90000000</v>
          </cell>
          <cell r="H1019">
            <v>0</v>
          </cell>
        </row>
        <row r="1020">
          <cell r="C1020" t="str">
            <v>27005901</v>
          </cell>
          <cell r="D1020" t="str">
            <v>AYNIYAT MEVCUDU</v>
          </cell>
          <cell r="E1020">
            <v>1000000</v>
          </cell>
          <cell r="F1020">
            <v>1000000</v>
          </cell>
          <cell r="G1020">
            <v>0</v>
          </cell>
          <cell r="H1020">
            <v>0</v>
          </cell>
        </row>
        <row r="1021">
          <cell r="C1021" t="str">
            <v>27099901</v>
          </cell>
          <cell r="D1021" t="str">
            <v>DIGER STOKLAR</v>
          </cell>
          <cell r="E1021">
            <v>3179668363</v>
          </cell>
          <cell r="F1021">
            <v>930999493</v>
          </cell>
          <cell r="G1021">
            <v>2248668870</v>
          </cell>
          <cell r="H1021">
            <v>0</v>
          </cell>
        </row>
        <row r="1022">
          <cell r="C1022" t="str">
            <v/>
          </cell>
          <cell r="E1022" t="str">
            <v>----------------------</v>
          </cell>
          <cell r="F1022" t="str">
            <v>----------------------</v>
          </cell>
          <cell r="G1022" t="str">
            <v>----------------------</v>
          </cell>
          <cell r="H1022" t="str">
            <v>----------------------</v>
          </cell>
        </row>
        <row r="1023">
          <cell r="C1023" t="str">
            <v>270HESAP</v>
          </cell>
          <cell r="D1023" t="str">
            <v>LAMI...:</v>
          </cell>
          <cell r="E1023">
            <v>71342817246</v>
          </cell>
          <cell r="F1023">
            <v>49385765105</v>
          </cell>
          <cell r="G1023">
            <v>21957052141</v>
          </cell>
          <cell r="H1023">
            <v>0</v>
          </cell>
        </row>
        <row r="1024">
          <cell r="C1024" t="str">
            <v/>
          </cell>
        </row>
        <row r="1025">
          <cell r="C1025" t="str">
            <v>278901</v>
          </cell>
          <cell r="D1025" t="str">
            <v>MUHTELIF ALACAK</v>
          </cell>
          <cell r="E1025">
            <v>23772381178815</v>
          </cell>
          <cell r="F1025">
            <v>23326633171854</v>
          </cell>
          <cell r="G1025">
            <v>445748006961</v>
          </cell>
          <cell r="H1025">
            <v>0</v>
          </cell>
        </row>
        <row r="1026">
          <cell r="C1026" t="str">
            <v>27800901</v>
          </cell>
          <cell r="D1026" t="str">
            <v>DEPOZİTOLAR  TL</v>
          </cell>
          <cell r="E1026">
            <v>12004837971</v>
          </cell>
          <cell r="F1026">
            <v>69223955</v>
          </cell>
          <cell r="G1026">
            <v>11935614016</v>
          </cell>
          <cell r="H1026">
            <v>0</v>
          </cell>
        </row>
        <row r="1027">
          <cell r="C1027" t="str">
            <v>27800901</v>
          </cell>
          <cell r="D1027" t="str">
            <v>VERILEN DEPOZIT</v>
          </cell>
          <cell r="E1027">
            <v>1040388553</v>
          </cell>
          <cell r="F1027">
            <v>0</v>
          </cell>
          <cell r="G1027">
            <v>1040388553</v>
          </cell>
          <cell r="H1027">
            <v>0</v>
          </cell>
        </row>
        <row r="1028">
          <cell r="C1028" t="str">
            <v>27800901</v>
          </cell>
          <cell r="D1028" t="str">
            <v>PTT CIHAZLARI</v>
          </cell>
          <cell r="E1028">
            <v>132000000</v>
          </cell>
          <cell r="F1028">
            <v>0</v>
          </cell>
          <cell r="G1028">
            <v>132000000</v>
          </cell>
          <cell r="H1028">
            <v>0</v>
          </cell>
        </row>
        <row r="1029">
          <cell r="C1029" t="str">
            <v>27800901</v>
          </cell>
          <cell r="D1029" t="str">
            <v>ELEKTRIK,SU,GAZ</v>
          </cell>
          <cell r="E1029">
            <v>10832449418</v>
          </cell>
          <cell r="F1029">
            <v>69223955</v>
          </cell>
          <cell r="G1029">
            <v>10763225463</v>
          </cell>
          <cell r="H1029">
            <v>0</v>
          </cell>
        </row>
        <row r="1030">
          <cell r="C1030" t="str">
            <v>27802901</v>
          </cell>
          <cell r="D1030" t="str">
            <v>DAVA VE MAH.MAS</v>
          </cell>
          <cell r="E1030">
            <v>33076690395</v>
          </cell>
          <cell r="F1030">
            <v>32774290395</v>
          </cell>
          <cell r="G1030">
            <v>302400000</v>
          </cell>
          <cell r="H1030">
            <v>0</v>
          </cell>
        </row>
        <row r="1031">
          <cell r="C1031" t="str">
            <v>27803901</v>
          </cell>
          <cell r="D1031" t="str">
            <v>BANKACILIK HIZM</v>
          </cell>
          <cell r="E1031">
            <v>22441968151</v>
          </cell>
          <cell r="F1031">
            <v>22206810928</v>
          </cell>
          <cell r="G1031">
            <v>235157223</v>
          </cell>
          <cell r="H1031">
            <v>0</v>
          </cell>
        </row>
        <row r="1032">
          <cell r="C1032" t="str">
            <v>278030901</v>
          </cell>
          <cell r="D1032" t="str">
            <v>PROTESTO&amp;KOM.MA</v>
          </cell>
          <cell r="E1032">
            <v>26964560</v>
          </cell>
          <cell r="F1032">
            <v>26964560</v>
          </cell>
          <cell r="G1032">
            <v>0</v>
          </cell>
          <cell r="H1032">
            <v>0</v>
          </cell>
        </row>
        <row r="1033">
          <cell r="C1033" t="str">
            <v>278036901</v>
          </cell>
          <cell r="D1033" t="str">
            <v>SENET VE ÇEK PR</v>
          </cell>
          <cell r="E1033">
            <v>1415003591</v>
          </cell>
          <cell r="F1033">
            <v>1179846368</v>
          </cell>
          <cell r="G1033">
            <v>235157223</v>
          </cell>
          <cell r="H1033">
            <v>0</v>
          </cell>
        </row>
        <row r="1034">
          <cell r="C1034" t="str">
            <v>278039901</v>
          </cell>
          <cell r="D1034" t="str">
            <v>DIG.MURA.ISL.AL</v>
          </cell>
          <cell r="E1034">
            <v>21000000000</v>
          </cell>
          <cell r="F1034">
            <v>21000000000</v>
          </cell>
          <cell r="G1034">
            <v>0</v>
          </cell>
          <cell r="H1034">
            <v>0</v>
          </cell>
        </row>
        <row r="1035">
          <cell r="C1035" t="str">
            <v>27804901</v>
          </cell>
          <cell r="D1035" t="str">
            <v>LEASİNG İŞLEMLE</v>
          </cell>
          <cell r="E1035">
            <v>124994024562</v>
          </cell>
          <cell r="F1035">
            <v>122257985700</v>
          </cell>
          <cell r="G1035">
            <v>2736038862</v>
          </cell>
          <cell r="H1035">
            <v>0</v>
          </cell>
        </row>
        <row r="1036">
          <cell r="C1036" t="str">
            <v>27808901</v>
          </cell>
          <cell r="D1036" t="str">
            <v>KARZ-I HASEN</v>
          </cell>
          <cell r="E1036">
            <v>12416318386273</v>
          </cell>
          <cell r="F1036">
            <v>12416318386273</v>
          </cell>
          <cell r="G1036">
            <v>0</v>
          </cell>
          <cell r="H1036">
            <v>0</v>
          </cell>
        </row>
        <row r="1037">
          <cell r="C1037" t="str">
            <v>27811901</v>
          </cell>
          <cell r="D1037" t="str">
            <v>TAHSİL EDİLECEK</v>
          </cell>
          <cell r="E1037">
            <v>1378268796718</v>
          </cell>
          <cell r="F1037">
            <v>1377858501726</v>
          </cell>
          <cell r="G1037">
            <v>410294992</v>
          </cell>
          <cell r="H1037">
            <v>0</v>
          </cell>
        </row>
        <row r="1038">
          <cell r="C1038" t="str">
            <v>27898901</v>
          </cell>
          <cell r="D1038" t="str">
            <v>DIGER MUH.ALACA</v>
          </cell>
          <cell r="E1038">
            <v>3440619706234</v>
          </cell>
          <cell r="F1038">
            <v>3424264068674</v>
          </cell>
          <cell r="G1038">
            <v>16355637560</v>
          </cell>
          <cell r="H1038">
            <v>0</v>
          </cell>
        </row>
        <row r="1039">
          <cell r="C1039" t="str">
            <v>27899901</v>
          </cell>
          <cell r="D1039" t="str">
            <v>DIGER MUH.ALACA</v>
          </cell>
          <cell r="E1039">
            <v>6344656768511</v>
          </cell>
          <cell r="F1039">
            <v>5930883904203</v>
          </cell>
          <cell r="G1039">
            <v>413772864308</v>
          </cell>
          <cell r="H1039">
            <v>0</v>
          </cell>
        </row>
        <row r="1040">
          <cell r="C1040" t="str">
            <v/>
          </cell>
          <cell r="E1040" t="str">
            <v>----------------------</v>
          </cell>
          <cell r="F1040" t="str">
            <v>----------------------</v>
          </cell>
          <cell r="G1040" t="str">
            <v>----------------------</v>
          </cell>
          <cell r="H1040" t="str">
            <v>----------------------</v>
          </cell>
        </row>
        <row r="1041">
          <cell r="C1041" t="str">
            <v>278HESAP</v>
          </cell>
          <cell r="D1041" t="str">
            <v>LAMI...:</v>
          </cell>
          <cell r="E1041">
            <v>23772381178815</v>
          </cell>
          <cell r="F1041">
            <v>23326633171854</v>
          </cell>
          <cell r="G1041">
            <v>445748006961</v>
          </cell>
          <cell r="H1041">
            <v>0</v>
          </cell>
        </row>
        <row r="1042">
          <cell r="C1042" t="str">
            <v/>
          </cell>
        </row>
        <row r="1043">
          <cell r="C1043" t="str">
            <v>279901</v>
          </cell>
          <cell r="D1043" t="str">
            <v>MUHTELIF ALACAK</v>
          </cell>
          <cell r="E1043">
            <v>235759674231.70001</v>
          </cell>
          <cell r="F1043">
            <v>215579783250.70001</v>
          </cell>
          <cell r="G1043">
            <v>20179890981</v>
          </cell>
          <cell r="H1043">
            <v>0</v>
          </cell>
        </row>
        <row r="1044">
          <cell r="C1044" t="str">
            <v>279902</v>
          </cell>
          <cell r="D1044" t="str">
            <v>MUHTELIF ALACAK</v>
          </cell>
          <cell r="E1044">
            <v>321546</v>
          </cell>
          <cell r="F1044">
            <v>310771</v>
          </cell>
          <cell r="G1044">
            <v>10775</v>
          </cell>
          <cell r="H1044">
            <v>0</v>
          </cell>
        </row>
        <row r="1045">
          <cell r="C1045" t="str">
            <v>279918</v>
          </cell>
          <cell r="D1045" t="str">
            <v>MUHTELIF ALACAK</v>
          </cell>
          <cell r="E1045">
            <v>36455</v>
          </cell>
          <cell r="F1045">
            <v>36455</v>
          </cell>
          <cell r="G1045">
            <v>0</v>
          </cell>
          <cell r="H1045">
            <v>0</v>
          </cell>
        </row>
        <row r="1046">
          <cell r="C1046" t="str">
            <v>279921</v>
          </cell>
          <cell r="D1046" t="str">
            <v>MUHTELIF ALACAK</v>
          </cell>
          <cell r="E1046">
            <v>286095.5</v>
          </cell>
          <cell r="F1046">
            <v>282567.5</v>
          </cell>
          <cell r="G1046">
            <v>3528</v>
          </cell>
          <cell r="H1046">
            <v>0</v>
          </cell>
        </row>
        <row r="1047">
          <cell r="C1047" t="str">
            <v>27900901</v>
          </cell>
          <cell r="D1047" t="str">
            <v>VERILEN DEPOZIT</v>
          </cell>
          <cell r="E1047">
            <v>216771796218</v>
          </cell>
          <cell r="F1047">
            <v>196591905237</v>
          </cell>
          <cell r="G1047">
            <v>20179890981</v>
          </cell>
          <cell r="H1047">
            <v>0</v>
          </cell>
        </row>
        <row r="1048">
          <cell r="C1048" t="str">
            <v>27900902</v>
          </cell>
          <cell r="D1048" t="str">
            <v>VERILEN DEPOZIT</v>
          </cell>
          <cell r="E1048">
            <v>10775</v>
          </cell>
          <cell r="F1048">
            <v>0</v>
          </cell>
          <cell r="G1048">
            <v>10775</v>
          </cell>
          <cell r="H1048">
            <v>0</v>
          </cell>
        </row>
        <row r="1049">
          <cell r="C1049" t="str">
            <v>27900921</v>
          </cell>
          <cell r="D1049" t="str">
            <v>VERILEN DEPOZIT</v>
          </cell>
          <cell r="E1049">
            <v>3528</v>
          </cell>
          <cell r="F1049">
            <v>0</v>
          </cell>
          <cell r="G1049">
            <v>3528</v>
          </cell>
          <cell r="H1049">
            <v>0</v>
          </cell>
        </row>
        <row r="1050">
          <cell r="C1050" t="str">
            <v>27999901</v>
          </cell>
          <cell r="D1050" t="str">
            <v>DIGER MUHTELIF</v>
          </cell>
          <cell r="E1050">
            <v>18987878013.700001</v>
          </cell>
          <cell r="F1050">
            <v>18987878013.700001</v>
          </cell>
          <cell r="G1050">
            <v>0</v>
          </cell>
          <cell r="H1050">
            <v>0</v>
          </cell>
        </row>
        <row r="1051">
          <cell r="C1051" t="str">
            <v>27999902</v>
          </cell>
          <cell r="D1051" t="str">
            <v>DIGER MUHTELIF</v>
          </cell>
          <cell r="E1051">
            <v>310771</v>
          </cell>
          <cell r="F1051">
            <v>310771</v>
          </cell>
          <cell r="G1051">
            <v>0</v>
          </cell>
          <cell r="H1051">
            <v>0</v>
          </cell>
        </row>
        <row r="1052">
          <cell r="C1052" t="str">
            <v>27999918</v>
          </cell>
          <cell r="D1052" t="str">
            <v>DIGER MUHTELIF</v>
          </cell>
          <cell r="E1052">
            <v>36455</v>
          </cell>
          <cell r="F1052">
            <v>36455</v>
          </cell>
          <cell r="G1052">
            <v>0</v>
          </cell>
          <cell r="H1052">
            <v>0</v>
          </cell>
        </row>
        <row r="1053">
          <cell r="C1053" t="str">
            <v>27999921</v>
          </cell>
          <cell r="D1053" t="str">
            <v>DIGER MUHTELIF</v>
          </cell>
          <cell r="E1053">
            <v>282567.5</v>
          </cell>
          <cell r="F1053">
            <v>282567.5</v>
          </cell>
          <cell r="G1053">
            <v>0</v>
          </cell>
          <cell r="H1053">
            <v>0</v>
          </cell>
        </row>
        <row r="1054">
          <cell r="C1054" t="str">
            <v>279998901</v>
          </cell>
          <cell r="D1054" t="str">
            <v>DIGER MUHTELIF</v>
          </cell>
          <cell r="E1054">
            <v>298456274.69999999</v>
          </cell>
          <cell r="F1054">
            <v>298456274.69999999</v>
          </cell>
          <cell r="G1054">
            <v>0</v>
          </cell>
          <cell r="H1054">
            <v>0</v>
          </cell>
        </row>
        <row r="1055">
          <cell r="C1055" t="str">
            <v>279998921</v>
          </cell>
          <cell r="D1055" t="str">
            <v>DIGER MUHTELIF</v>
          </cell>
          <cell r="E1055">
            <v>172.3</v>
          </cell>
          <cell r="F1055">
            <v>172.3</v>
          </cell>
          <cell r="G1055">
            <v>0</v>
          </cell>
          <cell r="H1055">
            <v>0</v>
          </cell>
        </row>
        <row r="1056">
          <cell r="C1056" t="str">
            <v>279999901</v>
          </cell>
          <cell r="D1056" t="str">
            <v>DIGER MUHTELIF</v>
          </cell>
          <cell r="E1056">
            <v>18689421739</v>
          </cell>
          <cell r="F1056">
            <v>18689421739</v>
          </cell>
          <cell r="G1056">
            <v>0</v>
          </cell>
          <cell r="H1056">
            <v>0</v>
          </cell>
        </row>
        <row r="1057">
          <cell r="C1057" t="str">
            <v>279999902</v>
          </cell>
          <cell r="D1057" t="str">
            <v>DIGER MUHTELIF</v>
          </cell>
          <cell r="E1057">
            <v>310771</v>
          </cell>
          <cell r="F1057">
            <v>310771</v>
          </cell>
          <cell r="G1057">
            <v>0</v>
          </cell>
          <cell r="H1057">
            <v>0</v>
          </cell>
        </row>
        <row r="1058">
          <cell r="C1058" t="str">
            <v>279999918</v>
          </cell>
          <cell r="D1058" t="str">
            <v>DIGER MUHTELIF</v>
          </cell>
          <cell r="E1058">
            <v>36455</v>
          </cell>
          <cell r="F1058">
            <v>36455</v>
          </cell>
          <cell r="G1058">
            <v>0</v>
          </cell>
          <cell r="H1058">
            <v>0</v>
          </cell>
        </row>
        <row r="1059">
          <cell r="C1059" t="str">
            <v>279999921</v>
          </cell>
          <cell r="D1059" t="str">
            <v>DIGER MUHTELIF</v>
          </cell>
          <cell r="E1059">
            <v>282395.2</v>
          </cell>
          <cell r="F1059">
            <v>282395.2</v>
          </cell>
          <cell r="G1059">
            <v>0</v>
          </cell>
          <cell r="H1059">
            <v>0</v>
          </cell>
        </row>
        <row r="1060">
          <cell r="C1060" t="str">
            <v/>
          </cell>
          <cell r="E1060" t="str">
            <v>----------------------</v>
          </cell>
          <cell r="F1060" t="str">
            <v>----------------------</v>
          </cell>
          <cell r="G1060" t="str">
            <v>----------------------</v>
          </cell>
          <cell r="H1060" t="str">
            <v>----------------------</v>
          </cell>
        </row>
        <row r="1061">
          <cell r="C1061" t="str">
            <v>279HESAP</v>
          </cell>
          <cell r="D1061" t="str">
            <v>LAMI...:</v>
          </cell>
          <cell r="E1061">
            <v>235760318328.20001</v>
          </cell>
          <cell r="F1061">
            <v>215580413044.20001</v>
          </cell>
          <cell r="G1061">
            <v>20179905284</v>
          </cell>
          <cell r="H1061">
            <v>0</v>
          </cell>
        </row>
        <row r="1062">
          <cell r="C1062" t="str">
            <v/>
          </cell>
        </row>
        <row r="1063">
          <cell r="C1063" t="str">
            <v>280901</v>
          </cell>
          <cell r="D1063" t="str">
            <v>BORCLU GECICI H</v>
          </cell>
          <cell r="E1063">
            <v>701791870818007</v>
          </cell>
          <cell r="F1063">
            <v>688122346197164</v>
          </cell>
          <cell r="G1063">
            <v>13669524620843</v>
          </cell>
          <cell r="H1063">
            <v>0</v>
          </cell>
        </row>
        <row r="1064">
          <cell r="C1064" t="str">
            <v>28000901</v>
          </cell>
          <cell r="D1064" t="str">
            <v>AVANSLAR</v>
          </cell>
          <cell r="E1064">
            <v>1645656677314</v>
          </cell>
          <cell r="F1064">
            <v>1137913744811</v>
          </cell>
          <cell r="G1064">
            <v>507742932503</v>
          </cell>
          <cell r="H1064">
            <v>0</v>
          </cell>
        </row>
        <row r="1065">
          <cell r="C1065" t="str">
            <v>280000901</v>
          </cell>
          <cell r="D1065" t="str">
            <v>IDARI AVANSLAR</v>
          </cell>
          <cell r="E1065">
            <v>704222962009</v>
          </cell>
          <cell r="F1065">
            <v>633247029506</v>
          </cell>
          <cell r="G1065">
            <v>70975932503</v>
          </cell>
          <cell r="H1065">
            <v>0</v>
          </cell>
        </row>
        <row r="1066">
          <cell r="C1066" t="str">
            <v>280001901</v>
          </cell>
          <cell r="D1066" t="str">
            <v>HARCIRAHLAR</v>
          </cell>
          <cell r="E1066">
            <v>601127169</v>
          </cell>
          <cell r="F1066">
            <v>601127169</v>
          </cell>
          <cell r="G1066">
            <v>0</v>
          </cell>
          <cell r="H1066">
            <v>0</v>
          </cell>
        </row>
        <row r="1067">
          <cell r="C1067" t="str">
            <v>280002901</v>
          </cell>
          <cell r="D1067" t="str">
            <v>MUFETTIS AVANSL</v>
          </cell>
          <cell r="E1067">
            <v>20007157300</v>
          </cell>
          <cell r="F1067">
            <v>18290157300</v>
          </cell>
          <cell r="G1067">
            <v>1717000000</v>
          </cell>
          <cell r="H1067">
            <v>0</v>
          </cell>
        </row>
        <row r="1068">
          <cell r="C1068" t="str">
            <v>280004901</v>
          </cell>
          <cell r="D1068" t="str">
            <v>HUKUK ISLERI AV</v>
          </cell>
          <cell r="E1068">
            <v>33770647000</v>
          </cell>
          <cell r="F1068">
            <v>33620647000</v>
          </cell>
          <cell r="G1068">
            <v>150000000</v>
          </cell>
          <cell r="H1068">
            <v>0</v>
          </cell>
        </row>
        <row r="1069">
          <cell r="C1069" t="str">
            <v>280005901</v>
          </cell>
          <cell r="D1069" t="str">
            <v>UCRET AVANSLARI</v>
          </cell>
          <cell r="E1069">
            <v>90016280969</v>
          </cell>
          <cell r="F1069">
            <v>90016280969</v>
          </cell>
          <cell r="G1069">
            <v>0</v>
          </cell>
          <cell r="H1069">
            <v>0</v>
          </cell>
        </row>
        <row r="1070">
          <cell r="C1070" t="str">
            <v>280006901</v>
          </cell>
          <cell r="D1070" t="str">
            <v>IKRAMIYE AVANSL</v>
          </cell>
          <cell r="E1070">
            <v>4300000000</v>
          </cell>
          <cell r="F1070">
            <v>2400000000</v>
          </cell>
          <cell r="G1070">
            <v>1900000000</v>
          </cell>
          <cell r="H1070">
            <v>0</v>
          </cell>
        </row>
        <row r="1071">
          <cell r="C1071" t="str">
            <v>280007901</v>
          </cell>
          <cell r="D1071" t="str">
            <v>KUCUK KASA AVAN</v>
          </cell>
          <cell r="E1071">
            <v>130000000</v>
          </cell>
          <cell r="F1071">
            <v>130000000</v>
          </cell>
          <cell r="G1071">
            <v>0</v>
          </cell>
          <cell r="H1071">
            <v>0</v>
          </cell>
        </row>
        <row r="1072">
          <cell r="C1072" t="str">
            <v>280008901</v>
          </cell>
          <cell r="D1072" t="str">
            <v>KURUM DISI AVAN</v>
          </cell>
          <cell r="E1072">
            <v>792568502867</v>
          </cell>
          <cell r="F1072">
            <v>359568502867</v>
          </cell>
          <cell r="G1072">
            <v>433000000000</v>
          </cell>
          <cell r="H1072">
            <v>0</v>
          </cell>
        </row>
        <row r="1073">
          <cell r="C1073" t="str">
            <v>280009901</v>
          </cell>
          <cell r="D1073" t="str">
            <v>DİĞER AVANSLAR</v>
          </cell>
          <cell r="E1073">
            <v>40000000</v>
          </cell>
          <cell r="F1073">
            <v>40000000</v>
          </cell>
          <cell r="G1073">
            <v>0</v>
          </cell>
          <cell r="H1073">
            <v>0</v>
          </cell>
        </row>
        <row r="1074">
          <cell r="C1074" t="str">
            <v>28001901</v>
          </cell>
          <cell r="D1074" t="str">
            <v>PESIN ODENMIS G</v>
          </cell>
          <cell r="E1074">
            <v>1484625980009</v>
          </cell>
          <cell r="F1074">
            <v>989083784146</v>
          </cell>
          <cell r="G1074">
            <v>495542195863</v>
          </cell>
          <cell r="H1074">
            <v>0</v>
          </cell>
        </row>
        <row r="1075">
          <cell r="C1075" t="str">
            <v>280010901</v>
          </cell>
          <cell r="D1075" t="str">
            <v>PES. ODENEN KIR</v>
          </cell>
          <cell r="E1075">
            <v>623089017732</v>
          </cell>
          <cell r="F1075">
            <v>418329462650</v>
          </cell>
          <cell r="G1075">
            <v>204759555082</v>
          </cell>
          <cell r="H1075">
            <v>0</v>
          </cell>
        </row>
        <row r="1076">
          <cell r="C1076" t="str">
            <v>280011901</v>
          </cell>
          <cell r="D1076" t="str">
            <v>PESIN ODENEN SI</v>
          </cell>
          <cell r="E1076">
            <v>583337814554</v>
          </cell>
          <cell r="F1076">
            <v>341523700619</v>
          </cell>
          <cell r="G1076">
            <v>241814113935</v>
          </cell>
          <cell r="H1076">
            <v>0</v>
          </cell>
        </row>
        <row r="1077">
          <cell r="C1077" t="str">
            <v>280012901</v>
          </cell>
          <cell r="D1077" t="str">
            <v>PESIN ODENEN RE</v>
          </cell>
          <cell r="E1077">
            <v>19181312791</v>
          </cell>
          <cell r="F1077">
            <v>4489070838</v>
          </cell>
          <cell r="G1077">
            <v>14692241953</v>
          </cell>
          <cell r="H1077">
            <v>0</v>
          </cell>
        </row>
        <row r="1078">
          <cell r="C1078" t="str">
            <v>280019901</v>
          </cell>
          <cell r="D1078" t="str">
            <v>PES. ODENEN DIG</v>
          </cell>
          <cell r="E1078">
            <v>259017834932</v>
          </cell>
          <cell r="F1078">
            <v>224741550039</v>
          </cell>
          <cell r="G1078">
            <v>34276284893</v>
          </cell>
          <cell r="H1078">
            <v>0</v>
          </cell>
        </row>
        <row r="1079">
          <cell r="C1079" t="str">
            <v>28002901</v>
          </cell>
          <cell r="D1079" t="str">
            <v>KASA NOKSANI</v>
          </cell>
          <cell r="E1079">
            <v>22493369490</v>
          </cell>
          <cell r="F1079">
            <v>19307869490</v>
          </cell>
          <cell r="G1079">
            <v>3185500000</v>
          </cell>
          <cell r="H1079">
            <v>0</v>
          </cell>
        </row>
        <row r="1080">
          <cell r="C1080" t="str">
            <v>28003901</v>
          </cell>
          <cell r="D1080" t="str">
            <v>TAKAS HESABI</v>
          </cell>
          <cell r="E1080">
            <v>607396620742346</v>
          </cell>
          <cell r="F1080">
            <v>596021981870640</v>
          </cell>
          <cell r="G1080">
            <v>11374638871706</v>
          </cell>
          <cell r="H1080">
            <v>0</v>
          </cell>
        </row>
        <row r="1081">
          <cell r="C1081" t="str">
            <v>280030901</v>
          </cell>
          <cell r="D1081" t="str">
            <v>SEHIR</v>
          </cell>
          <cell r="E1081">
            <v>184736870169870</v>
          </cell>
          <cell r="F1081">
            <v>181740063902998</v>
          </cell>
          <cell r="G1081">
            <v>2996806266872</v>
          </cell>
          <cell r="H1081">
            <v>0</v>
          </cell>
        </row>
        <row r="1082">
          <cell r="C1082" t="str">
            <v>280031901</v>
          </cell>
          <cell r="D1082" t="str">
            <v>TASRA</v>
          </cell>
          <cell r="E1082">
            <v>422659750572476</v>
          </cell>
          <cell r="F1082">
            <v>414281917967642</v>
          </cell>
          <cell r="G1082">
            <v>8377832604834</v>
          </cell>
          <cell r="H1082">
            <v>0</v>
          </cell>
        </row>
        <row r="1083">
          <cell r="C1083" t="str">
            <v>28004901</v>
          </cell>
          <cell r="D1083" t="str">
            <v>DEK.BEK.MUAMELE</v>
          </cell>
          <cell r="E1083">
            <v>1292081905448</v>
          </cell>
          <cell r="F1083">
            <v>1291728905448</v>
          </cell>
          <cell r="G1083">
            <v>353000000</v>
          </cell>
          <cell r="H1083">
            <v>0</v>
          </cell>
        </row>
        <row r="1084">
          <cell r="C1084" t="str">
            <v>28004901</v>
          </cell>
          <cell r="D1084" t="str">
            <v>DETONTU BEK. MU</v>
          </cell>
          <cell r="E1084">
            <v>1292081905448</v>
          </cell>
          <cell r="F1084">
            <v>1291728905448</v>
          </cell>
          <cell r="G1084">
            <v>353000000</v>
          </cell>
          <cell r="H1084">
            <v>0</v>
          </cell>
        </row>
        <row r="1085">
          <cell r="C1085" t="str">
            <v>28006901</v>
          </cell>
          <cell r="D1085" t="str">
            <v>ACILACAK SUBELE</v>
          </cell>
          <cell r="E1085">
            <v>1326065959367</v>
          </cell>
          <cell r="F1085">
            <v>460003987890</v>
          </cell>
          <cell r="G1085">
            <v>866061971477</v>
          </cell>
          <cell r="H1085">
            <v>0</v>
          </cell>
        </row>
        <row r="1086">
          <cell r="C1086" t="str">
            <v>28099901</v>
          </cell>
          <cell r="D1086" t="str">
            <v>DIGER BORCLU GE</v>
          </cell>
          <cell r="E1086">
            <v>88624326184033.5</v>
          </cell>
          <cell r="F1086">
            <v>88202326034739.5</v>
          </cell>
          <cell r="G1086">
            <v>422000149294</v>
          </cell>
          <cell r="H1086">
            <v>0</v>
          </cell>
        </row>
        <row r="1087">
          <cell r="C1087" t="str">
            <v/>
          </cell>
          <cell r="E1087" t="str">
            <v>----------------------</v>
          </cell>
          <cell r="F1087" t="str">
            <v>----------------------</v>
          </cell>
          <cell r="G1087" t="str">
            <v>----------------------</v>
          </cell>
          <cell r="H1087" t="str">
            <v>----------------------</v>
          </cell>
        </row>
        <row r="1088">
          <cell r="C1088" t="str">
            <v>280HESAP</v>
          </cell>
          <cell r="D1088" t="str">
            <v>LAMI...:</v>
          </cell>
          <cell r="E1088">
            <v>701791870818007</v>
          </cell>
          <cell r="F1088">
            <v>688122346197164</v>
          </cell>
          <cell r="G1088">
            <v>13669524620843</v>
          </cell>
          <cell r="H1088">
            <v>0</v>
          </cell>
        </row>
        <row r="1089">
          <cell r="C1089" t="str">
            <v/>
          </cell>
        </row>
        <row r="1090">
          <cell r="C1090" t="str">
            <v>281901</v>
          </cell>
          <cell r="D1090" t="str">
            <v>BORCLU GECICI H</v>
          </cell>
          <cell r="E1090">
            <v>267361899842738</v>
          </cell>
          <cell r="F1090">
            <v>265871880870455</v>
          </cell>
          <cell r="G1090">
            <v>1490018972282.9399</v>
          </cell>
          <cell r="H1090">
            <v>0</v>
          </cell>
        </row>
        <row r="1091">
          <cell r="C1091" t="str">
            <v>281902</v>
          </cell>
          <cell r="D1091" t="str">
            <v>BORCLU GECICI H</v>
          </cell>
          <cell r="E1091">
            <v>2389937.0499999998</v>
          </cell>
          <cell r="F1091">
            <v>1333286.1100000001</v>
          </cell>
          <cell r="G1091">
            <v>1056650.94</v>
          </cell>
          <cell r="H1091">
            <v>0</v>
          </cell>
        </row>
        <row r="1092">
          <cell r="C1092" t="str">
            <v>281921</v>
          </cell>
          <cell r="D1092" t="str">
            <v>BORCLU GECICI H</v>
          </cell>
          <cell r="E1092">
            <v>349190.12</v>
          </cell>
          <cell r="F1092">
            <v>320175</v>
          </cell>
          <cell r="G1092">
            <v>29015.119999999999</v>
          </cell>
          <cell r="H1092">
            <v>0</v>
          </cell>
        </row>
        <row r="1093">
          <cell r="C1093" t="str">
            <v>28100901</v>
          </cell>
          <cell r="D1093" t="str">
            <v>AVANSLAR</v>
          </cell>
          <cell r="E1093">
            <v>234561223362.79999</v>
          </cell>
          <cell r="F1093">
            <v>211354449706.92001</v>
          </cell>
          <cell r="G1093">
            <v>23206773655.880001</v>
          </cell>
          <cell r="H1093">
            <v>0</v>
          </cell>
        </row>
        <row r="1094">
          <cell r="C1094" t="str">
            <v>28100902</v>
          </cell>
          <cell r="D1094" t="str">
            <v>AVANSLAR</v>
          </cell>
          <cell r="E1094">
            <v>10500</v>
          </cell>
          <cell r="F1094">
            <v>10450</v>
          </cell>
          <cell r="G1094">
            <v>50</v>
          </cell>
          <cell r="H1094">
            <v>0</v>
          </cell>
        </row>
        <row r="1095">
          <cell r="C1095" t="str">
            <v>28100921</v>
          </cell>
          <cell r="D1095" t="str">
            <v>AVANSLAR</v>
          </cell>
          <cell r="E1095">
            <v>75350.12</v>
          </cell>
          <cell r="F1095">
            <v>60350</v>
          </cell>
          <cell r="G1095">
            <v>15000.12</v>
          </cell>
          <cell r="H1095">
            <v>0</v>
          </cell>
        </row>
        <row r="1096">
          <cell r="C1096" t="str">
            <v>281000901</v>
          </cell>
          <cell r="D1096" t="str">
            <v>AVANSLAR</v>
          </cell>
          <cell r="E1096">
            <v>2817260178</v>
          </cell>
          <cell r="F1096">
            <v>2748871378</v>
          </cell>
          <cell r="G1096">
            <v>68388800</v>
          </cell>
          <cell r="H1096">
            <v>0</v>
          </cell>
        </row>
        <row r="1097">
          <cell r="C1097" t="str">
            <v>281000902</v>
          </cell>
          <cell r="D1097" t="str">
            <v>AVANSLAR</v>
          </cell>
          <cell r="E1097">
            <v>500</v>
          </cell>
          <cell r="F1097">
            <v>450</v>
          </cell>
          <cell r="G1097">
            <v>50</v>
          </cell>
          <cell r="H1097">
            <v>0</v>
          </cell>
        </row>
        <row r="1098">
          <cell r="C1098" t="str">
            <v>281000921</v>
          </cell>
          <cell r="D1098" t="str">
            <v>AVANSLAR</v>
          </cell>
          <cell r="E1098">
            <v>350</v>
          </cell>
          <cell r="F1098">
            <v>350</v>
          </cell>
          <cell r="G1098">
            <v>0</v>
          </cell>
          <cell r="H1098">
            <v>0</v>
          </cell>
        </row>
        <row r="1099">
          <cell r="C1099" t="str">
            <v>281008901</v>
          </cell>
          <cell r="D1099" t="str">
            <v>KURUM DISI AVAN</v>
          </cell>
          <cell r="E1099">
            <v>81701330000</v>
          </cell>
          <cell r="F1099">
            <v>81701330000</v>
          </cell>
          <cell r="G1099">
            <v>0</v>
          </cell>
          <cell r="H1099">
            <v>0</v>
          </cell>
        </row>
        <row r="1100">
          <cell r="C1100" t="str">
            <v>281008902</v>
          </cell>
          <cell r="D1100" t="str">
            <v>KURUM DISI AVAN</v>
          </cell>
          <cell r="E1100">
            <v>10000</v>
          </cell>
          <cell r="F1100">
            <v>10000</v>
          </cell>
          <cell r="G1100">
            <v>0</v>
          </cell>
          <cell r="H1100">
            <v>0</v>
          </cell>
        </row>
        <row r="1101">
          <cell r="C1101" t="str">
            <v>281009901</v>
          </cell>
          <cell r="D1101" t="str">
            <v>DIGER</v>
          </cell>
          <cell r="E1101">
            <v>150042633184.79999</v>
          </cell>
          <cell r="F1101">
            <v>126904248328.92</v>
          </cell>
          <cell r="G1101">
            <v>23138384855.880001</v>
          </cell>
          <cell r="H1101">
            <v>0</v>
          </cell>
        </row>
        <row r="1102">
          <cell r="C1102" t="str">
            <v>281009921</v>
          </cell>
          <cell r="D1102" t="str">
            <v>DIGER</v>
          </cell>
          <cell r="E1102">
            <v>75000.12</v>
          </cell>
          <cell r="F1102">
            <v>60000</v>
          </cell>
          <cell r="G1102">
            <v>15000.12</v>
          </cell>
          <cell r="H1102">
            <v>0</v>
          </cell>
        </row>
        <row r="1103">
          <cell r="C1103" t="str">
            <v>28102901</v>
          </cell>
          <cell r="D1103" t="str">
            <v>KASA NOKSANI</v>
          </cell>
          <cell r="E1103">
            <v>8924960028</v>
          </cell>
          <cell r="F1103">
            <v>8101847901</v>
          </cell>
          <cell r="G1103">
            <v>823112127</v>
          </cell>
          <cell r="H1103">
            <v>0</v>
          </cell>
        </row>
        <row r="1104">
          <cell r="C1104" t="str">
            <v>28102902</v>
          </cell>
          <cell r="D1104" t="str">
            <v>KASA NOKSANI</v>
          </cell>
          <cell r="E1104">
            <v>2150</v>
          </cell>
          <cell r="F1104">
            <v>1970</v>
          </cell>
          <cell r="G1104">
            <v>180</v>
          </cell>
          <cell r="H1104">
            <v>0</v>
          </cell>
        </row>
        <row r="1105">
          <cell r="C1105" t="str">
            <v>28102921</v>
          </cell>
          <cell r="D1105" t="str">
            <v>KASA NOKSANI</v>
          </cell>
          <cell r="E1105">
            <v>820</v>
          </cell>
          <cell r="F1105">
            <v>446</v>
          </cell>
          <cell r="G1105">
            <v>374</v>
          </cell>
          <cell r="H1105">
            <v>0</v>
          </cell>
        </row>
        <row r="1106">
          <cell r="C1106" t="str">
            <v>28104902</v>
          </cell>
          <cell r="D1106" t="str">
            <v>DEKONTU BEKL.MU</v>
          </cell>
          <cell r="E1106">
            <v>306226</v>
          </cell>
          <cell r="F1106">
            <v>306226</v>
          </cell>
          <cell r="G1106">
            <v>0</v>
          </cell>
          <cell r="H1106">
            <v>0</v>
          </cell>
        </row>
        <row r="1107">
          <cell r="C1107" t="str">
            <v>28104921</v>
          </cell>
          <cell r="D1107" t="str">
            <v>DEKONTU BEKL.MU</v>
          </cell>
          <cell r="E1107">
            <v>121369</v>
          </cell>
          <cell r="F1107">
            <v>121369</v>
          </cell>
          <cell r="G1107">
            <v>0</v>
          </cell>
          <cell r="H1107">
            <v>0</v>
          </cell>
        </row>
        <row r="1108">
          <cell r="C1108" t="str">
            <v>28106901</v>
          </cell>
          <cell r="D1108" t="str">
            <v>ACILACAK SUBELE</v>
          </cell>
          <cell r="E1108">
            <v>29026349478</v>
          </cell>
          <cell r="F1108">
            <v>29026349478</v>
          </cell>
          <cell r="G1108">
            <v>0</v>
          </cell>
          <cell r="H1108">
            <v>0</v>
          </cell>
        </row>
        <row r="1109">
          <cell r="C1109" t="str">
            <v>28106902</v>
          </cell>
          <cell r="D1109" t="str">
            <v>ACILACAK SUBELE</v>
          </cell>
          <cell r="E1109">
            <v>8678</v>
          </cell>
          <cell r="F1109">
            <v>8678</v>
          </cell>
          <cell r="G1109">
            <v>0</v>
          </cell>
          <cell r="H1109">
            <v>0</v>
          </cell>
        </row>
        <row r="1110">
          <cell r="C1110" t="str">
            <v>28116901</v>
          </cell>
          <cell r="D1110" t="str">
            <v>BORCLU GECICI H</v>
          </cell>
          <cell r="E1110">
            <v>243782734855171</v>
          </cell>
          <cell r="F1110">
            <v>243782734855153</v>
          </cell>
          <cell r="G1110">
            <v>18</v>
          </cell>
          <cell r="H1110">
            <v>0</v>
          </cell>
        </row>
        <row r="1111">
          <cell r="C1111" t="str">
            <v>28116902</v>
          </cell>
          <cell r="D1111" t="str">
            <v>BORCLU GECICI H</v>
          </cell>
          <cell r="E1111">
            <v>215200</v>
          </cell>
          <cell r="F1111">
            <v>215200</v>
          </cell>
          <cell r="G1111">
            <v>0</v>
          </cell>
          <cell r="H1111">
            <v>0</v>
          </cell>
        </row>
        <row r="1112">
          <cell r="C1112" t="str">
            <v>28196901</v>
          </cell>
          <cell r="D1112" t="str">
            <v>AKTİF E ALIN.Fİ</v>
          </cell>
          <cell r="E1112">
            <v>23159479786551.301</v>
          </cell>
          <cell r="F1112">
            <v>21830541855269.301</v>
          </cell>
          <cell r="G1112">
            <v>1328937931282.0601</v>
          </cell>
          <cell r="H1112">
            <v>0</v>
          </cell>
        </row>
        <row r="1113">
          <cell r="C1113" t="str">
            <v>28196902</v>
          </cell>
          <cell r="D1113" t="str">
            <v>AKTİF E ALIN.Fİ</v>
          </cell>
          <cell r="E1113">
            <v>1726793.94</v>
          </cell>
          <cell r="F1113">
            <v>770573</v>
          </cell>
          <cell r="G1113">
            <v>956220.94</v>
          </cell>
          <cell r="H1113">
            <v>0</v>
          </cell>
        </row>
        <row r="1114">
          <cell r="C1114" t="str">
            <v>28196921</v>
          </cell>
          <cell r="D1114" t="str">
            <v>AKTİF E ALIN.Fİ</v>
          </cell>
          <cell r="E1114">
            <v>151486</v>
          </cell>
          <cell r="F1114">
            <v>137845</v>
          </cell>
          <cell r="G1114">
            <v>13641</v>
          </cell>
          <cell r="H1114">
            <v>0</v>
          </cell>
        </row>
        <row r="1115">
          <cell r="C1115" t="str">
            <v>281960901</v>
          </cell>
          <cell r="D1115" t="str">
            <v>AKTİF E ALINAN</v>
          </cell>
          <cell r="E1115">
            <v>17523662813453.301</v>
          </cell>
          <cell r="F1115">
            <v>14966331473890.301</v>
          </cell>
          <cell r="G1115">
            <v>2557331339563.0601</v>
          </cell>
          <cell r="H1115">
            <v>0</v>
          </cell>
        </row>
        <row r="1116">
          <cell r="C1116" t="str">
            <v>281960902</v>
          </cell>
          <cell r="D1116" t="str">
            <v>AKTİF E ALINAN</v>
          </cell>
          <cell r="E1116">
            <v>1726711.94</v>
          </cell>
          <cell r="F1116">
            <v>27854</v>
          </cell>
          <cell r="G1116">
            <v>1698857.94</v>
          </cell>
          <cell r="H1116">
            <v>0</v>
          </cell>
        </row>
        <row r="1117">
          <cell r="C1117" t="str">
            <v>281960921</v>
          </cell>
          <cell r="D1117" t="str">
            <v>AKTİF E ALINAN</v>
          </cell>
          <cell r="E1117">
            <v>151486</v>
          </cell>
          <cell r="F1117">
            <v>0</v>
          </cell>
          <cell r="G1117">
            <v>151486</v>
          </cell>
          <cell r="H1117">
            <v>0</v>
          </cell>
        </row>
        <row r="1118">
          <cell r="C1118" t="str">
            <v>281969901</v>
          </cell>
          <cell r="D1118" t="str">
            <v>AKTİFDEKİ FİN.K</v>
          </cell>
          <cell r="E1118">
            <v>5635816973098</v>
          </cell>
          <cell r="F1118">
            <v>6864210381379</v>
          </cell>
          <cell r="G1118">
            <v>0</v>
          </cell>
          <cell r="H1118">
            <v>1228393408281</v>
          </cell>
        </row>
        <row r="1119">
          <cell r="C1119" t="str">
            <v>281969902</v>
          </cell>
          <cell r="D1119" t="str">
            <v>AKTİFDEKİ FİN.K</v>
          </cell>
          <cell r="E1119">
            <v>82</v>
          </cell>
          <cell r="F1119">
            <v>742719</v>
          </cell>
          <cell r="G1119">
            <v>0</v>
          </cell>
          <cell r="H1119">
            <v>742637</v>
          </cell>
        </row>
        <row r="1120">
          <cell r="C1120" t="str">
            <v>281969921</v>
          </cell>
          <cell r="D1120" t="str">
            <v>AKTİFDEKİ FİN.K</v>
          </cell>
          <cell r="E1120">
            <v>0</v>
          </cell>
          <cell r="F1120">
            <v>137845</v>
          </cell>
          <cell r="G1120">
            <v>0</v>
          </cell>
          <cell r="H1120">
            <v>137845</v>
          </cell>
        </row>
        <row r="1121">
          <cell r="C1121" t="str">
            <v>28199901</v>
          </cell>
          <cell r="D1121" t="str">
            <v>DIGER BORCLU GE</v>
          </cell>
          <cell r="E1121">
            <v>147172668147</v>
          </cell>
          <cell r="F1121">
            <v>10121512947</v>
          </cell>
          <cell r="G1121">
            <v>137051155200</v>
          </cell>
          <cell r="H1121">
            <v>0</v>
          </cell>
        </row>
        <row r="1122">
          <cell r="C1122" t="str">
            <v>28199902</v>
          </cell>
          <cell r="D1122" t="str">
            <v>DIGER BORCLU GE</v>
          </cell>
          <cell r="E1122">
            <v>120389.11</v>
          </cell>
          <cell r="F1122">
            <v>20189.11</v>
          </cell>
          <cell r="G1122">
            <v>100200</v>
          </cell>
          <cell r="H1122">
            <v>0</v>
          </cell>
        </row>
        <row r="1123">
          <cell r="C1123" t="str">
            <v>28199921</v>
          </cell>
          <cell r="D1123" t="str">
            <v>DIGER BORCLU GE</v>
          </cell>
          <cell r="E1123">
            <v>165</v>
          </cell>
          <cell r="F1123">
            <v>165</v>
          </cell>
          <cell r="G1123">
            <v>0</v>
          </cell>
          <cell r="H1123">
            <v>0</v>
          </cell>
        </row>
        <row r="1124">
          <cell r="C1124" t="str">
            <v/>
          </cell>
          <cell r="E1124" t="str">
            <v>----------------------</v>
          </cell>
          <cell r="F1124" t="str">
            <v>----------------------</v>
          </cell>
          <cell r="G1124" t="str">
            <v>----------------------</v>
          </cell>
          <cell r="H1124" t="str">
            <v>----------------------</v>
          </cell>
        </row>
        <row r="1125">
          <cell r="C1125" t="str">
            <v>281HESAP</v>
          </cell>
          <cell r="D1125" t="str">
            <v>LAMI...:</v>
          </cell>
          <cell r="E1125">
            <v>267361902581865</v>
          </cell>
          <cell r="F1125">
            <v>265871882523916</v>
          </cell>
          <cell r="G1125">
            <v>2718414346712</v>
          </cell>
          <cell r="H1125">
            <v>1228394288763</v>
          </cell>
        </row>
        <row r="1126">
          <cell r="C1126" t="str">
            <v/>
          </cell>
        </row>
        <row r="1127">
          <cell r="C1127" t="str">
            <v>290901</v>
          </cell>
          <cell r="D1127" t="str">
            <v>SUBELER CARI HE</v>
          </cell>
          <cell r="E1127">
            <v>2378867626329440</v>
          </cell>
          <cell r="F1127">
            <v>2378867626329440</v>
          </cell>
          <cell r="G1127">
            <v>0.1</v>
          </cell>
          <cell r="H1127">
            <v>0</v>
          </cell>
        </row>
        <row r="1128">
          <cell r="C1128" t="str">
            <v/>
          </cell>
          <cell r="E1128" t="str">
            <v>----------------------</v>
          </cell>
          <cell r="F1128" t="str">
            <v>----------------------</v>
          </cell>
          <cell r="G1128" t="str">
            <v>----------------------</v>
          </cell>
          <cell r="H1128" t="str">
            <v>----------------------</v>
          </cell>
        </row>
        <row r="1129">
          <cell r="C1129" t="str">
            <v>290HESAP</v>
          </cell>
          <cell r="D1129" t="str">
            <v>LAMI...:</v>
          </cell>
          <cell r="E1129">
            <v>2378867626329440</v>
          </cell>
          <cell r="F1129">
            <v>2378867626329440</v>
          </cell>
          <cell r="G1129">
            <v>0.1</v>
          </cell>
          <cell r="H1129">
            <v>0</v>
          </cell>
        </row>
        <row r="1130">
          <cell r="C1130" t="str">
            <v/>
          </cell>
        </row>
        <row r="1131">
          <cell r="C1131" t="str">
            <v>291901</v>
          </cell>
          <cell r="D1131" t="str">
            <v>SUBELER CARİ</v>
          </cell>
          <cell r="E1131">
            <v>5752196714012080</v>
          </cell>
          <cell r="F1131">
            <v>5752196714012070</v>
          </cell>
          <cell r="G1131">
            <v>1.95</v>
          </cell>
          <cell r="H1131">
            <v>0</v>
          </cell>
        </row>
        <row r="1132">
          <cell r="C1132" t="str">
            <v>291902</v>
          </cell>
          <cell r="D1132" t="str">
            <v>SUBELER CARİ</v>
          </cell>
          <cell r="E1132">
            <v>739820407.33000004</v>
          </cell>
          <cell r="F1132">
            <v>739820407.33000004</v>
          </cell>
          <cell r="G1132">
            <v>0</v>
          </cell>
          <cell r="H1132">
            <v>0</v>
          </cell>
        </row>
        <row r="1133">
          <cell r="C1133" t="str">
            <v>291903</v>
          </cell>
          <cell r="D1133" t="str">
            <v>SUBELER CARİ</v>
          </cell>
          <cell r="E1133">
            <v>46130</v>
          </cell>
          <cell r="F1133">
            <v>46130</v>
          </cell>
          <cell r="G1133">
            <v>0</v>
          </cell>
          <cell r="H1133">
            <v>0</v>
          </cell>
        </row>
        <row r="1134">
          <cell r="C1134" t="str">
            <v>291907</v>
          </cell>
          <cell r="D1134" t="str">
            <v>SUBELER CARİ</v>
          </cell>
          <cell r="E1134">
            <v>1497660.08</v>
          </cell>
          <cell r="F1134">
            <v>1497660.08</v>
          </cell>
          <cell r="G1134">
            <v>0</v>
          </cell>
          <cell r="H1134">
            <v>0</v>
          </cell>
        </row>
        <row r="1135">
          <cell r="C1135" t="str">
            <v>291910</v>
          </cell>
          <cell r="D1135" t="str">
            <v>SUBELER CARİ</v>
          </cell>
          <cell r="E1135">
            <v>3294135.24</v>
          </cell>
          <cell r="F1135">
            <v>3294135.24</v>
          </cell>
          <cell r="G1135">
            <v>0</v>
          </cell>
          <cell r="H1135">
            <v>0</v>
          </cell>
        </row>
        <row r="1136">
          <cell r="C1136" t="str">
            <v>291911</v>
          </cell>
          <cell r="D1136" t="str">
            <v>SUBELER CARİ</v>
          </cell>
          <cell r="E1136">
            <v>4635178.13</v>
          </cell>
          <cell r="F1136">
            <v>4635178.13</v>
          </cell>
          <cell r="G1136">
            <v>0</v>
          </cell>
          <cell r="H1136">
            <v>0</v>
          </cell>
        </row>
        <row r="1137">
          <cell r="C1137" t="str">
            <v>291913</v>
          </cell>
          <cell r="D1137" t="str">
            <v>SUBELER CARİ</v>
          </cell>
          <cell r="E1137">
            <v>543922459.78999996</v>
          </cell>
          <cell r="F1137">
            <v>543922459.78999996</v>
          </cell>
          <cell r="G1137">
            <v>0</v>
          </cell>
          <cell r="H1137">
            <v>0</v>
          </cell>
        </row>
        <row r="1138">
          <cell r="C1138" t="str">
            <v>291914</v>
          </cell>
          <cell r="D1138" t="str">
            <v>SUBELER CARİ</v>
          </cell>
          <cell r="E1138">
            <v>540</v>
          </cell>
          <cell r="F1138">
            <v>540</v>
          </cell>
          <cell r="G1138">
            <v>0</v>
          </cell>
          <cell r="H1138">
            <v>0</v>
          </cell>
        </row>
        <row r="1139">
          <cell r="C1139" t="str">
            <v>291916</v>
          </cell>
          <cell r="D1139" t="str">
            <v>SUBELER CARİ</v>
          </cell>
          <cell r="E1139">
            <v>181511.7</v>
          </cell>
          <cell r="F1139">
            <v>181511.7</v>
          </cell>
          <cell r="G1139">
            <v>0</v>
          </cell>
          <cell r="H1139">
            <v>0</v>
          </cell>
        </row>
        <row r="1140">
          <cell r="C1140" t="str">
            <v>291917</v>
          </cell>
          <cell r="D1140" t="str">
            <v>SUBELER CARİ</v>
          </cell>
          <cell r="E1140">
            <v>3701884.71</v>
          </cell>
          <cell r="F1140">
            <v>3701884.71</v>
          </cell>
          <cell r="G1140">
            <v>0</v>
          </cell>
          <cell r="H1140">
            <v>0</v>
          </cell>
        </row>
        <row r="1141">
          <cell r="C1141" t="str">
            <v>291918</v>
          </cell>
          <cell r="D1141" t="str">
            <v>SUBELER CARİ</v>
          </cell>
          <cell r="E1141">
            <v>1449961.75</v>
          </cell>
          <cell r="F1141">
            <v>1449961.75</v>
          </cell>
          <cell r="G1141">
            <v>0</v>
          </cell>
          <cell r="H1141">
            <v>0</v>
          </cell>
        </row>
        <row r="1142">
          <cell r="C1142" t="str">
            <v>291921</v>
          </cell>
          <cell r="D1142" t="str">
            <v>SUBELER CARİ</v>
          </cell>
          <cell r="E1142">
            <v>380914366.94</v>
          </cell>
          <cell r="F1142">
            <v>380914366.94</v>
          </cell>
          <cell r="G1142">
            <v>0</v>
          </cell>
          <cell r="H1142">
            <v>0</v>
          </cell>
        </row>
        <row r="1143">
          <cell r="C1143" t="str">
            <v/>
          </cell>
          <cell r="E1143" t="str">
            <v>----------------------</v>
          </cell>
          <cell r="F1143" t="str">
            <v>----------------------</v>
          </cell>
          <cell r="G1143" t="str">
            <v>----------------------</v>
          </cell>
          <cell r="H1143" t="str">
            <v>----------------------</v>
          </cell>
        </row>
        <row r="1144">
          <cell r="C1144" t="str">
            <v>291HESAP</v>
          </cell>
          <cell r="D1144" t="str">
            <v>LAMI...:</v>
          </cell>
          <cell r="E1144">
            <v>5752198393476310</v>
          </cell>
          <cell r="F1144">
            <v>5752198393476310</v>
          </cell>
          <cell r="G1144">
            <v>1.95</v>
          </cell>
          <cell r="H1144">
            <v>0</v>
          </cell>
        </row>
        <row r="1145">
          <cell r="C1145" t="str">
            <v/>
          </cell>
        </row>
        <row r="1146">
          <cell r="C1146" t="str">
            <v>292902</v>
          </cell>
          <cell r="D1146" t="str">
            <v>EFEKTIF ALIM SA</v>
          </cell>
          <cell r="E1146">
            <v>2046427977471880</v>
          </cell>
          <cell r="F1146">
            <v>2042394829845310</v>
          </cell>
          <cell r="G1146">
            <v>4033147626576</v>
          </cell>
          <cell r="H1146">
            <v>0</v>
          </cell>
        </row>
        <row r="1147">
          <cell r="C1147" t="str">
            <v>292903</v>
          </cell>
          <cell r="D1147" t="str">
            <v>EFEKTIF ALIM SA</v>
          </cell>
          <cell r="E1147">
            <v>23852292258</v>
          </cell>
          <cell r="F1147">
            <v>23852292258</v>
          </cell>
          <cell r="G1147">
            <v>0</v>
          </cell>
          <cell r="H1147">
            <v>0</v>
          </cell>
        </row>
        <row r="1148">
          <cell r="C1148" t="str">
            <v>292907</v>
          </cell>
          <cell r="D1148" t="str">
            <v>EFEKTIF ALIM SA</v>
          </cell>
          <cell r="E1148">
            <v>63883407234</v>
          </cell>
          <cell r="F1148">
            <v>63883407234</v>
          </cell>
          <cell r="G1148">
            <v>0</v>
          </cell>
          <cell r="H1148">
            <v>0</v>
          </cell>
        </row>
        <row r="1149">
          <cell r="C1149" t="str">
            <v>292910</v>
          </cell>
          <cell r="D1149" t="str">
            <v>EFEKTIF ALIM SA</v>
          </cell>
          <cell r="E1149">
            <v>10581111650</v>
          </cell>
          <cell r="F1149">
            <v>10581111650</v>
          </cell>
          <cell r="G1149">
            <v>0</v>
          </cell>
          <cell r="H1149">
            <v>0</v>
          </cell>
        </row>
        <row r="1150">
          <cell r="C1150" t="str">
            <v>292911</v>
          </cell>
          <cell r="D1150" t="str">
            <v>EFEKTIF ALIM SA</v>
          </cell>
          <cell r="E1150">
            <v>631888558291</v>
          </cell>
          <cell r="F1150">
            <v>630800744905</v>
          </cell>
          <cell r="G1150">
            <v>1087813386</v>
          </cell>
          <cell r="H1150">
            <v>0</v>
          </cell>
        </row>
        <row r="1151">
          <cell r="C1151" t="str">
            <v>292913</v>
          </cell>
          <cell r="D1151" t="str">
            <v>EFEKTIF ALIM SA</v>
          </cell>
          <cell r="E1151">
            <v>2997854400</v>
          </cell>
          <cell r="F1151">
            <v>2997854400</v>
          </cell>
          <cell r="G1151">
            <v>0</v>
          </cell>
          <cell r="H1151">
            <v>0</v>
          </cell>
        </row>
        <row r="1152">
          <cell r="C1152" t="str">
            <v>292916</v>
          </cell>
          <cell r="D1152" t="str">
            <v>EFEKTIF ALIM SA</v>
          </cell>
          <cell r="E1152">
            <v>5431940898</v>
          </cell>
          <cell r="F1152">
            <v>5431940898</v>
          </cell>
          <cell r="G1152">
            <v>0</v>
          </cell>
          <cell r="H1152">
            <v>0</v>
          </cell>
        </row>
        <row r="1153">
          <cell r="C1153" t="str">
            <v>292917</v>
          </cell>
          <cell r="D1153" t="str">
            <v>EFEKTIF ALIM SA</v>
          </cell>
          <cell r="E1153">
            <v>2001375835719</v>
          </cell>
          <cell r="F1153">
            <v>1960137322599</v>
          </cell>
          <cell r="G1153">
            <v>41238513120</v>
          </cell>
          <cell r="H1153">
            <v>0</v>
          </cell>
        </row>
        <row r="1154">
          <cell r="C1154" t="str">
            <v>292918</v>
          </cell>
          <cell r="D1154" t="str">
            <v>EFEKTIF ALIM SA</v>
          </cell>
          <cell r="E1154">
            <v>257464651242</v>
          </cell>
          <cell r="F1154">
            <v>252007298208</v>
          </cell>
          <cell r="G1154">
            <v>5457353034</v>
          </cell>
          <cell r="H1154">
            <v>0</v>
          </cell>
        </row>
        <row r="1155">
          <cell r="C1155" t="str">
            <v>292921</v>
          </cell>
          <cell r="D1155" t="str">
            <v>EFEKTIF ALIM SA</v>
          </cell>
          <cell r="E1155">
            <v>271590376979573</v>
          </cell>
          <cell r="F1155">
            <v>268648160155652</v>
          </cell>
          <cell r="G1155">
            <v>2942216823921.7998</v>
          </cell>
          <cell r="H1155">
            <v>0</v>
          </cell>
        </row>
        <row r="1156">
          <cell r="C1156" t="str">
            <v/>
          </cell>
          <cell r="E1156" t="str">
            <v>----------------------</v>
          </cell>
          <cell r="F1156" t="str">
            <v>----------------------</v>
          </cell>
          <cell r="G1156" t="str">
            <v>----------------------</v>
          </cell>
          <cell r="H1156" t="str">
            <v>----------------------</v>
          </cell>
        </row>
        <row r="1157">
          <cell r="C1157" t="str">
            <v>292HESAP</v>
          </cell>
          <cell r="D1157" t="str">
            <v>LAMI...:</v>
          </cell>
          <cell r="E1157">
            <v>2321015830103150</v>
          </cell>
          <cell r="F1157">
            <v>2313992681973110</v>
          </cell>
          <cell r="G1157">
            <v>7023148130037.7998</v>
          </cell>
          <cell r="H1157">
            <v>0</v>
          </cell>
        </row>
        <row r="1158">
          <cell r="C1158" t="str">
            <v/>
          </cell>
        </row>
        <row r="1159">
          <cell r="C1159" t="str">
            <v>293901</v>
          </cell>
          <cell r="D1159" t="str">
            <v>EFEKTIF VAZIYET</v>
          </cell>
          <cell r="E1159">
            <v>79902408175162</v>
          </cell>
          <cell r="F1159">
            <v>86925551414433</v>
          </cell>
          <cell r="G1159">
            <v>0</v>
          </cell>
          <cell r="H1159">
            <v>7023143239271</v>
          </cell>
        </row>
        <row r="1160">
          <cell r="C1160" t="str">
            <v>293902</v>
          </cell>
          <cell r="D1160" t="str">
            <v>EFEKTIF VAZIYET</v>
          </cell>
          <cell r="E1160">
            <v>1422453589.96</v>
          </cell>
          <cell r="F1160">
            <v>1425402277.96</v>
          </cell>
          <cell r="G1160">
            <v>0</v>
          </cell>
          <cell r="H1160">
            <v>2948688</v>
          </cell>
        </row>
        <row r="1161">
          <cell r="C1161" t="str">
            <v>293903</v>
          </cell>
          <cell r="D1161" t="str">
            <v>EFEKTIF VAZIYET</v>
          </cell>
          <cell r="E1161">
            <v>24820</v>
          </cell>
          <cell r="F1161">
            <v>24820</v>
          </cell>
          <cell r="G1161">
            <v>0</v>
          </cell>
          <cell r="H1161">
            <v>0</v>
          </cell>
        </row>
        <row r="1162">
          <cell r="C1162" t="str">
            <v>293907</v>
          </cell>
          <cell r="D1162" t="str">
            <v>EFEKTIF VAZIYET</v>
          </cell>
          <cell r="E1162">
            <v>297800</v>
          </cell>
          <cell r="F1162">
            <v>297800</v>
          </cell>
          <cell r="G1162">
            <v>0</v>
          </cell>
          <cell r="H1162">
            <v>0</v>
          </cell>
        </row>
        <row r="1163">
          <cell r="C1163" t="str">
            <v>293910</v>
          </cell>
          <cell r="D1163" t="str">
            <v>EFEKTIF VAZIYET</v>
          </cell>
          <cell r="E1163">
            <v>61765</v>
          </cell>
          <cell r="F1163">
            <v>61765</v>
          </cell>
          <cell r="G1163">
            <v>0</v>
          </cell>
          <cell r="H1163">
            <v>0</v>
          </cell>
        </row>
        <row r="1164">
          <cell r="C1164" t="str">
            <v>293911</v>
          </cell>
          <cell r="D1164" t="str">
            <v>EFEKTIF VAZIYET</v>
          </cell>
          <cell r="E1164">
            <v>548110</v>
          </cell>
          <cell r="F1164">
            <v>549210</v>
          </cell>
          <cell r="G1164">
            <v>0</v>
          </cell>
          <cell r="H1164">
            <v>1100</v>
          </cell>
        </row>
        <row r="1165">
          <cell r="C1165" t="str">
            <v>293913</v>
          </cell>
          <cell r="D1165" t="str">
            <v>EFEKTIF VAZIYET</v>
          </cell>
          <cell r="E1165">
            <v>255000</v>
          </cell>
          <cell r="F1165">
            <v>255000</v>
          </cell>
          <cell r="G1165">
            <v>0</v>
          </cell>
          <cell r="H1165">
            <v>0</v>
          </cell>
        </row>
        <row r="1166">
          <cell r="C1166" t="str">
            <v>293916</v>
          </cell>
          <cell r="D1166" t="str">
            <v>EFEKTIF VAZIYET</v>
          </cell>
          <cell r="E1166">
            <v>29300</v>
          </cell>
          <cell r="F1166">
            <v>29300</v>
          </cell>
          <cell r="G1166">
            <v>0</v>
          </cell>
          <cell r="H1166">
            <v>0</v>
          </cell>
        </row>
        <row r="1167">
          <cell r="C1167" t="str">
            <v>293917</v>
          </cell>
          <cell r="D1167" t="str">
            <v>EFEKTIF VAZIYET</v>
          </cell>
          <cell r="E1167">
            <v>824036.4</v>
          </cell>
          <cell r="F1167">
            <v>842726.40000000002</v>
          </cell>
          <cell r="G1167">
            <v>0</v>
          </cell>
          <cell r="H1167">
            <v>18690</v>
          </cell>
        </row>
        <row r="1168">
          <cell r="C1168" t="str">
            <v>293918</v>
          </cell>
          <cell r="D1168" t="str">
            <v>EFEKTIF VAZIYET</v>
          </cell>
          <cell r="E1168">
            <v>652472</v>
          </cell>
          <cell r="F1168">
            <v>667390</v>
          </cell>
          <cell r="G1168">
            <v>0</v>
          </cell>
          <cell r="H1168">
            <v>14918</v>
          </cell>
        </row>
        <row r="1169">
          <cell r="C1169" t="str">
            <v>293921</v>
          </cell>
          <cell r="D1169" t="str">
            <v>EFEKTIF VAZIYET</v>
          </cell>
          <cell r="E1169">
            <v>160652665.83000001</v>
          </cell>
          <cell r="F1169">
            <v>162560040.83000001</v>
          </cell>
          <cell r="G1169">
            <v>0</v>
          </cell>
          <cell r="H1169">
            <v>1907375</v>
          </cell>
        </row>
        <row r="1170">
          <cell r="C1170" t="str">
            <v/>
          </cell>
          <cell r="E1170" t="str">
            <v>----------------------</v>
          </cell>
          <cell r="F1170" t="str">
            <v>----------------------</v>
          </cell>
          <cell r="G1170" t="str">
            <v>----------------------</v>
          </cell>
          <cell r="H1170" t="str">
            <v>----------------------</v>
          </cell>
        </row>
        <row r="1171">
          <cell r="C1171" t="str">
            <v>293HESAP</v>
          </cell>
          <cell r="D1171" t="str">
            <v>LAMI...:</v>
          </cell>
          <cell r="E1171">
            <v>79903993974721.094</v>
          </cell>
          <cell r="F1171">
            <v>86927142104763.094</v>
          </cell>
          <cell r="G1171">
            <v>0</v>
          </cell>
          <cell r="H1171">
            <v>7023148130042</v>
          </cell>
        </row>
        <row r="1172">
          <cell r="C1172" t="str">
            <v/>
          </cell>
        </row>
        <row r="1173">
          <cell r="C1173" t="str">
            <v>294901</v>
          </cell>
          <cell r="D1173" t="str">
            <v>DÖVİZ ALIM SATI</v>
          </cell>
          <cell r="E1173">
            <v>180730000</v>
          </cell>
          <cell r="F1173">
            <v>180730000</v>
          </cell>
          <cell r="G1173">
            <v>0</v>
          </cell>
          <cell r="H1173">
            <v>0</v>
          </cell>
        </row>
        <row r="1174">
          <cell r="C1174" t="str">
            <v>294901</v>
          </cell>
          <cell r="D1174" t="str">
            <v>GENEL MUD.LUK D</v>
          </cell>
          <cell r="E1174">
            <v>180730000</v>
          </cell>
          <cell r="F1174">
            <v>180730000</v>
          </cell>
          <cell r="G1174">
            <v>0</v>
          </cell>
          <cell r="H1174">
            <v>0</v>
          </cell>
        </row>
        <row r="1175">
          <cell r="C1175" t="str">
            <v>294902</v>
          </cell>
          <cell r="D1175" t="str">
            <v>DÖVİZ ALIM SATI</v>
          </cell>
          <cell r="E1175">
            <v>2678113711436940</v>
          </cell>
          <cell r="F1175">
            <v>2838714068973040</v>
          </cell>
          <cell r="G1175">
            <v>0</v>
          </cell>
          <cell r="H1175">
            <v>160600357536096</v>
          </cell>
        </row>
        <row r="1176">
          <cell r="C1176" t="str">
            <v>294902</v>
          </cell>
          <cell r="D1176" t="str">
            <v>D.T.H.NA AIT DO</v>
          </cell>
          <cell r="E1176">
            <v>504591172758038</v>
          </cell>
          <cell r="F1176">
            <v>503977510169327</v>
          </cell>
          <cell r="G1176">
            <v>613662588711</v>
          </cell>
          <cell r="H1176">
            <v>0</v>
          </cell>
        </row>
        <row r="1177">
          <cell r="C1177" t="str">
            <v>294902</v>
          </cell>
          <cell r="D1177" t="str">
            <v>MUR. D.A.S. HES</v>
          </cell>
          <cell r="E1177">
            <v>257635604646</v>
          </cell>
          <cell r="F1177">
            <v>426387827575</v>
          </cell>
          <cell r="G1177">
            <v>0</v>
          </cell>
          <cell r="H1177">
            <v>168752222929</v>
          </cell>
        </row>
        <row r="1178">
          <cell r="C1178" t="str">
            <v>294902</v>
          </cell>
          <cell r="D1178" t="str">
            <v>TEY.IHR.AKRE.BE</v>
          </cell>
          <cell r="E1178">
            <v>8861696563987</v>
          </cell>
          <cell r="F1178">
            <v>5354488108717</v>
          </cell>
          <cell r="G1178">
            <v>3507208455270</v>
          </cell>
          <cell r="H1178">
            <v>0</v>
          </cell>
        </row>
        <row r="1179">
          <cell r="C1179" t="str">
            <v>294902</v>
          </cell>
          <cell r="D1179" t="str">
            <v>GENEL MUD.LUK D</v>
          </cell>
          <cell r="E1179">
            <v>2164403206510270</v>
          </cell>
          <cell r="F1179">
            <v>2328955682867420</v>
          </cell>
          <cell r="G1179">
            <v>0</v>
          </cell>
          <cell r="H1179">
            <v>164552476357148</v>
          </cell>
        </row>
        <row r="1180">
          <cell r="C1180" t="str">
            <v>294903</v>
          </cell>
          <cell r="D1180" t="str">
            <v>DÖVİZ ALIM SATI</v>
          </cell>
          <cell r="E1180">
            <v>54885475486</v>
          </cell>
          <cell r="F1180">
            <v>34078394069</v>
          </cell>
          <cell r="G1180">
            <v>20807081417</v>
          </cell>
          <cell r="H1180">
            <v>0</v>
          </cell>
        </row>
        <row r="1181">
          <cell r="C1181" t="str">
            <v>294903</v>
          </cell>
          <cell r="D1181" t="str">
            <v>GENEL MUD.LUK D</v>
          </cell>
          <cell r="E1181">
            <v>54885475486</v>
          </cell>
          <cell r="F1181">
            <v>34078394069</v>
          </cell>
          <cell r="G1181">
            <v>20807081417</v>
          </cell>
          <cell r="H1181">
            <v>0</v>
          </cell>
        </row>
        <row r="1182">
          <cell r="C1182" t="str">
            <v>294904</v>
          </cell>
          <cell r="D1182" t="str">
            <v>DÖVİZ ALIM SATI</v>
          </cell>
          <cell r="E1182">
            <v>0.56000000000000005</v>
          </cell>
          <cell r="F1182">
            <v>0.56000000000000005</v>
          </cell>
          <cell r="G1182">
            <v>0</v>
          </cell>
          <cell r="H1182">
            <v>0</v>
          </cell>
        </row>
        <row r="1183">
          <cell r="C1183" t="str">
            <v>294904</v>
          </cell>
          <cell r="D1183" t="str">
            <v>TEY.IHR.AKRE.BE</v>
          </cell>
          <cell r="E1183">
            <v>0.48</v>
          </cell>
          <cell r="F1183">
            <v>0.48</v>
          </cell>
          <cell r="G1183">
            <v>0</v>
          </cell>
          <cell r="H1183">
            <v>0</v>
          </cell>
        </row>
        <row r="1184">
          <cell r="C1184" t="str">
            <v>294904</v>
          </cell>
          <cell r="D1184" t="str">
            <v>GENEL MUD.LUK D</v>
          </cell>
          <cell r="E1184">
            <v>0.08</v>
          </cell>
          <cell r="F1184">
            <v>0.08</v>
          </cell>
          <cell r="G1184">
            <v>0</v>
          </cell>
          <cell r="H1184">
            <v>0</v>
          </cell>
        </row>
        <row r="1185">
          <cell r="C1185" t="str">
            <v>294906</v>
          </cell>
          <cell r="D1185" t="str">
            <v>DÖVİZ ALIM SATI</v>
          </cell>
          <cell r="E1185">
            <v>0.23</v>
          </cell>
          <cell r="F1185">
            <v>0.23</v>
          </cell>
          <cell r="G1185">
            <v>0</v>
          </cell>
          <cell r="H1185">
            <v>0</v>
          </cell>
        </row>
        <row r="1186">
          <cell r="C1186" t="str">
            <v>294906</v>
          </cell>
          <cell r="D1186" t="str">
            <v>GENEL MUD.LUK D</v>
          </cell>
          <cell r="E1186">
            <v>0.23</v>
          </cell>
          <cell r="F1186">
            <v>0.23</v>
          </cell>
          <cell r="G1186">
            <v>0</v>
          </cell>
          <cell r="H1186">
            <v>0</v>
          </cell>
        </row>
        <row r="1187">
          <cell r="C1187" t="str">
            <v>294907</v>
          </cell>
          <cell r="D1187" t="str">
            <v>DÖVİZ ALIM SATI</v>
          </cell>
          <cell r="E1187">
            <v>508187174706</v>
          </cell>
          <cell r="F1187">
            <v>463397037588</v>
          </cell>
          <cell r="G1187">
            <v>44790137118</v>
          </cell>
          <cell r="H1187">
            <v>0</v>
          </cell>
        </row>
        <row r="1188">
          <cell r="C1188" t="str">
            <v>294907</v>
          </cell>
          <cell r="D1188" t="str">
            <v>D.T.H.NA AIT DO</v>
          </cell>
          <cell r="E1188">
            <v>29373593000</v>
          </cell>
          <cell r="F1188">
            <v>50139018000</v>
          </cell>
          <cell r="G1188">
            <v>0</v>
          </cell>
          <cell r="H1188">
            <v>20765425000</v>
          </cell>
        </row>
        <row r="1189">
          <cell r="C1189" t="str">
            <v>294907</v>
          </cell>
          <cell r="D1189" t="str">
            <v>TEY.IHR.AKRE.BE</v>
          </cell>
          <cell r="E1189">
            <v>11455701</v>
          </cell>
          <cell r="F1189">
            <v>19554217</v>
          </cell>
          <cell r="G1189">
            <v>0</v>
          </cell>
          <cell r="H1189">
            <v>8098516</v>
          </cell>
        </row>
        <row r="1190">
          <cell r="C1190" t="str">
            <v>294907</v>
          </cell>
          <cell r="D1190" t="str">
            <v>GENEL MUD.LUK D</v>
          </cell>
          <cell r="E1190">
            <v>478802126005</v>
          </cell>
          <cell r="F1190">
            <v>413238465371</v>
          </cell>
          <cell r="G1190">
            <v>65563660634</v>
          </cell>
          <cell r="H1190">
            <v>0</v>
          </cell>
        </row>
        <row r="1191">
          <cell r="C1191" t="str">
            <v>294909</v>
          </cell>
          <cell r="D1191" t="str">
            <v>DÖVİZ ALIM SATI</v>
          </cell>
          <cell r="E1191">
            <v>0.39</v>
          </cell>
          <cell r="F1191">
            <v>0.39</v>
          </cell>
          <cell r="G1191">
            <v>0</v>
          </cell>
          <cell r="H1191">
            <v>0</v>
          </cell>
        </row>
        <row r="1192">
          <cell r="C1192" t="str">
            <v>294909</v>
          </cell>
          <cell r="D1192" t="str">
            <v>GENEL MUD.LUK D</v>
          </cell>
          <cell r="E1192">
            <v>0.39</v>
          </cell>
          <cell r="F1192">
            <v>0.39</v>
          </cell>
          <cell r="G1192">
            <v>0</v>
          </cell>
          <cell r="H1192">
            <v>0</v>
          </cell>
        </row>
        <row r="1193">
          <cell r="C1193" t="str">
            <v>294910</v>
          </cell>
          <cell r="D1193" t="str">
            <v>DÖVİZ ALIM SATI</v>
          </cell>
          <cell r="E1193">
            <v>604983130648</v>
          </cell>
          <cell r="F1193">
            <v>588341541473</v>
          </cell>
          <cell r="G1193">
            <v>16641589175</v>
          </cell>
          <cell r="H1193">
            <v>0</v>
          </cell>
        </row>
        <row r="1194">
          <cell r="C1194" t="str">
            <v>294910</v>
          </cell>
          <cell r="D1194" t="str">
            <v>TEY.IHR.AKRE.BE</v>
          </cell>
          <cell r="E1194">
            <v>16337707</v>
          </cell>
          <cell r="F1194">
            <v>28247695</v>
          </cell>
          <cell r="G1194">
            <v>0</v>
          </cell>
          <cell r="H1194">
            <v>11909988</v>
          </cell>
        </row>
        <row r="1195">
          <cell r="C1195" t="str">
            <v>294910</v>
          </cell>
          <cell r="D1195" t="str">
            <v>GENEL MUD.LUK D</v>
          </cell>
          <cell r="E1195">
            <v>604966792941</v>
          </cell>
          <cell r="F1195">
            <v>588313293778</v>
          </cell>
          <cell r="G1195">
            <v>16653499163</v>
          </cell>
          <cell r="H1195">
            <v>0</v>
          </cell>
        </row>
        <row r="1196">
          <cell r="C1196" t="str">
            <v>294911</v>
          </cell>
          <cell r="D1196" t="str">
            <v>DÖVİZ ALIM SATI</v>
          </cell>
          <cell r="E1196">
            <v>3455356818984.2998</v>
          </cell>
          <cell r="F1196">
            <v>3401691009189.5</v>
          </cell>
          <cell r="G1196">
            <v>53665809794.800003</v>
          </cell>
          <cell r="H1196">
            <v>0</v>
          </cell>
        </row>
        <row r="1197">
          <cell r="C1197" t="str">
            <v>294911</v>
          </cell>
          <cell r="D1197" t="str">
            <v>D.T.H.NA AIT DO</v>
          </cell>
          <cell r="E1197">
            <v>181749337</v>
          </cell>
          <cell r="F1197">
            <v>300647340</v>
          </cell>
          <cell r="G1197">
            <v>0</v>
          </cell>
          <cell r="H1197">
            <v>118898003</v>
          </cell>
        </row>
        <row r="1198">
          <cell r="C1198" t="str">
            <v>294911</v>
          </cell>
          <cell r="D1198" t="str">
            <v>TEY.IHR.AKRE.BE</v>
          </cell>
          <cell r="E1198">
            <v>151168042</v>
          </cell>
          <cell r="F1198">
            <v>250060168</v>
          </cell>
          <cell r="G1198">
            <v>0</v>
          </cell>
          <cell r="H1198">
            <v>98892126</v>
          </cell>
        </row>
        <row r="1199">
          <cell r="C1199" t="str">
            <v>294911</v>
          </cell>
          <cell r="D1199" t="str">
            <v>GENEL MUD.LUK D</v>
          </cell>
          <cell r="E1199">
            <v>3455023901605.2998</v>
          </cell>
          <cell r="F1199">
            <v>3401140301681.5</v>
          </cell>
          <cell r="G1199">
            <v>53883599923.800003</v>
          </cell>
          <cell r="H1199">
            <v>0</v>
          </cell>
        </row>
        <row r="1200">
          <cell r="C1200" t="str">
            <v>294913</v>
          </cell>
          <cell r="D1200" t="str">
            <v>DÖVİZ ALIM SATI</v>
          </cell>
          <cell r="E1200">
            <v>3246681787413.2798</v>
          </cell>
          <cell r="F1200">
            <v>3183986023587.1602</v>
          </cell>
          <cell r="G1200">
            <v>62695763826.120003</v>
          </cell>
          <cell r="H1200">
            <v>0</v>
          </cell>
        </row>
        <row r="1201">
          <cell r="C1201" t="str">
            <v>294913</v>
          </cell>
          <cell r="D1201" t="str">
            <v>D.T.H.NA AIT DO</v>
          </cell>
          <cell r="E1201">
            <v>636358892</v>
          </cell>
          <cell r="F1201">
            <v>1085128564</v>
          </cell>
          <cell r="G1201">
            <v>0</v>
          </cell>
          <cell r="H1201">
            <v>448769672</v>
          </cell>
        </row>
        <row r="1202">
          <cell r="C1202" t="str">
            <v>294913</v>
          </cell>
          <cell r="D1202" t="str">
            <v>GENEL MUD.LUK D</v>
          </cell>
          <cell r="E1202">
            <v>3246045428521.2798</v>
          </cell>
          <cell r="F1202">
            <v>3182900895023.1602</v>
          </cell>
          <cell r="G1202">
            <v>63144533498.120003</v>
          </cell>
          <cell r="H1202">
            <v>0</v>
          </cell>
        </row>
        <row r="1203">
          <cell r="C1203" t="str">
            <v>294914</v>
          </cell>
          <cell r="D1203" t="str">
            <v>DÖVİZ ALIM SATI</v>
          </cell>
          <cell r="E1203">
            <v>635995971</v>
          </cell>
          <cell r="F1203">
            <v>365644733</v>
          </cell>
          <cell r="G1203">
            <v>270351238</v>
          </cell>
          <cell r="H1203">
            <v>0</v>
          </cell>
        </row>
        <row r="1204">
          <cell r="C1204" t="str">
            <v>294914</v>
          </cell>
          <cell r="D1204" t="str">
            <v>GENEL MUD.LUK D</v>
          </cell>
          <cell r="E1204">
            <v>635995971</v>
          </cell>
          <cell r="F1204">
            <v>365644733</v>
          </cell>
          <cell r="G1204">
            <v>270351238</v>
          </cell>
          <cell r="H1204">
            <v>0</v>
          </cell>
        </row>
        <row r="1205">
          <cell r="C1205" t="str">
            <v>294916</v>
          </cell>
          <cell r="D1205" t="str">
            <v>DÖVİZ ALIM SATI</v>
          </cell>
          <cell r="E1205">
            <v>71724094067.300003</v>
          </cell>
          <cell r="F1205">
            <v>46233417758.650002</v>
          </cell>
          <cell r="G1205">
            <v>25490676308.650002</v>
          </cell>
          <cell r="H1205">
            <v>0</v>
          </cell>
        </row>
        <row r="1206">
          <cell r="C1206" t="str">
            <v>294916</v>
          </cell>
          <cell r="D1206" t="str">
            <v>D.T.H.NA AIT DO</v>
          </cell>
          <cell r="E1206">
            <v>305694174</v>
          </cell>
          <cell r="F1206">
            <v>187334511</v>
          </cell>
          <cell r="G1206">
            <v>118359663</v>
          </cell>
          <cell r="H1206">
            <v>0</v>
          </cell>
        </row>
        <row r="1207">
          <cell r="C1207" t="str">
            <v>294916</v>
          </cell>
          <cell r="D1207" t="str">
            <v>GENEL MUD.LUK D</v>
          </cell>
          <cell r="E1207">
            <v>71418399893.300003</v>
          </cell>
          <cell r="F1207">
            <v>46046083247.650002</v>
          </cell>
          <cell r="G1207">
            <v>25372316645.650002</v>
          </cell>
          <cell r="H1207">
            <v>0</v>
          </cell>
        </row>
        <row r="1208">
          <cell r="C1208" t="str">
            <v>294917</v>
          </cell>
          <cell r="D1208" t="str">
            <v>DÖVİZ ALIM SATI</v>
          </cell>
          <cell r="E1208">
            <v>5919228115683</v>
          </cell>
          <cell r="F1208">
            <v>5885029561745</v>
          </cell>
          <cell r="G1208">
            <v>34198553938</v>
          </cell>
          <cell r="H1208">
            <v>0</v>
          </cell>
        </row>
        <row r="1209">
          <cell r="C1209" t="str">
            <v>294917</v>
          </cell>
          <cell r="D1209" t="str">
            <v>D.T.H.NA AIT DO</v>
          </cell>
          <cell r="E1209">
            <v>18408492864</v>
          </cell>
          <cell r="F1209">
            <v>30693995328</v>
          </cell>
          <cell r="G1209">
            <v>0</v>
          </cell>
          <cell r="H1209">
            <v>12285502464</v>
          </cell>
        </row>
        <row r="1210">
          <cell r="C1210" t="str">
            <v>294917</v>
          </cell>
          <cell r="D1210" t="str">
            <v>TEY.IHR.AKRE.BE</v>
          </cell>
          <cell r="E1210">
            <v>247959225</v>
          </cell>
          <cell r="F1210">
            <v>413442825</v>
          </cell>
          <cell r="G1210">
            <v>0</v>
          </cell>
          <cell r="H1210">
            <v>165483600</v>
          </cell>
        </row>
        <row r="1211">
          <cell r="C1211" t="str">
            <v>294917</v>
          </cell>
          <cell r="D1211" t="str">
            <v>GENEL MUD.LUK D</v>
          </cell>
          <cell r="E1211">
            <v>5900571663594</v>
          </cell>
          <cell r="F1211">
            <v>5853922123592</v>
          </cell>
          <cell r="G1211">
            <v>46649540002</v>
          </cell>
          <cell r="H1211">
            <v>0</v>
          </cell>
        </row>
        <row r="1212">
          <cell r="C1212" t="str">
            <v>294918</v>
          </cell>
          <cell r="D1212" t="str">
            <v>DÖVİZ ALIM SATI</v>
          </cell>
          <cell r="E1212">
            <v>497389120381.59003</v>
          </cell>
          <cell r="F1212">
            <v>276203377472.07001</v>
          </cell>
          <cell r="G1212">
            <v>221185742909.51999</v>
          </cell>
          <cell r="H1212">
            <v>0</v>
          </cell>
        </row>
        <row r="1213">
          <cell r="C1213" t="str">
            <v>294918</v>
          </cell>
          <cell r="D1213" t="str">
            <v>TEY.IHR.AKRE.BE</v>
          </cell>
          <cell r="E1213">
            <v>48988916</v>
          </cell>
          <cell r="F1213">
            <v>29600277</v>
          </cell>
          <cell r="G1213">
            <v>19388639</v>
          </cell>
          <cell r="H1213">
            <v>0</v>
          </cell>
        </row>
        <row r="1214">
          <cell r="C1214" t="str">
            <v>294918</v>
          </cell>
          <cell r="D1214" t="str">
            <v>GENEL MUD.LUK D</v>
          </cell>
          <cell r="E1214">
            <v>497340131465.59003</v>
          </cell>
          <cell r="F1214">
            <v>276173777195.07001</v>
          </cell>
          <cell r="G1214">
            <v>221166354270.51999</v>
          </cell>
          <cell r="H1214">
            <v>0</v>
          </cell>
        </row>
        <row r="1215">
          <cell r="C1215" t="str">
            <v>294921</v>
          </cell>
          <cell r="D1215" t="str">
            <v>DÖVİZ ALIM SATI</v>
          </cell>
          <cell r="E1215">
            <v>587402318275106</v>
          </cell>
          <cell r="F1215">
            <v>685980750886122</v>
          </cell>
          <cell r="G1215">
            <v>0</v>
          </cell>
          <cell r="H1215">
            <v>98578432611016.5</v>
          </cell>
        </row>
        <row r="1216">
          <cell r="C1216" t="str">
            <v>294921</v>
          </cell>
          <cell r="D1216" t="str">
            <v>D.T.H.NA AIT DO</v>
          </cell>
          <cell r="E1216">
            <v>707979717789</v>
          </cell>
          <cell r="F1216">
            <v>985806401632</v>
          </cell>
          <cell r="G1216">
            <v>0</v>
          </cell>
          <cell r="H1216">
            <v>277826683843</v>
          </cell>
        </row>
        <row r="1217">
          <cell r="C1217" t="str">
            <v>294921</v>
          </cell>
          <cell r="D1217" t="str">
            <v>TEY.IHR.AKRE.BE</v>
          </cell>
          <cell r="E1217">
            <v>3632493725</v>
          </cell>
          <cell r="F1217">
            <v>6198028126</v>
          </cell>
          <cell r="G1217">
            <v>0</v>
          </cell>
          <cell r="H1217">
            <v>2565534401</v>
          </cell>
        </row>
        <row r="1218">
          <cell r="C1218" t="str">
            <v>294921</v>
          </cell>
          <cell r="D1218" t="str">
            <v>GENEL MUD.LUK D</v>
          </cell>
          <cell r="E1218">
            <v>586690706063592</v>
          </cell>
          <cell r="F1218">
            <v>684988746456364</v>
          </cell>
          <cell r="G1218">
            <v>0</v>
          </cell>
          <cell r="H1218">
            <v>98298040392772.5</v>
          </cell>
        </row>
        <row r="1219">
          <cell r="C1219" t="str">
            <v/>
          </cell>
          <cell r="E1219" t="str">
            <v>----------------------</v>
          </cell>
          <cell r="F1219" t="str">
            <v>----------------------</v>
          </cell>
          <cell r="G1219" t="str">
            <v>----------------------</v>
          </cell>
          <cell r="H1219" t="str">
            <v>----------------------</v>
          </cell>
        </row>
        <row r="1220">
          <cell r="C1220" t="str">
            <v>294HESAP</v>
          </cell>
          <cell r="D1220" t="str">
            <v>LAMI...:</v>
          </cell>
          <cell r="E1220">
            <v>3279875282155390</v>
          </cell>
          <cell r="F1220">
            <v>3538574326596780</v>
          </cell>
          <cell r="G1220">
            <v>4634519729075.0898</v>
          </cell>
          <cell r="H1220">
            <v>263333564170462</v>
          </cell>
        </row>
        <row r="1221">
          <cell r="C1221" t="str">
            <v/>
          </cell>
        </row>
        <row r="1222">
          <cell r="C1222" t="str">
            <v>295901</v>
          </cell>
          <cell r="D1222" t="str">
            <v>DÖVİZ VAZİYETİ</v>
          </cell>
          <cell r="E1222">
            <v>2479208365267790</v>
          </cell>
          <cell r="F1222">
            <v>2220509495692970</v>
          </cell>
          <cell r="G1222">
            <v>258698869574822</v>
          </cell>
          <cell r="H1222">
            <v>0</v>
          </cell>
        </row>
        <row r="1223">
          <cell r="C1223" t="str">
            <v>295901</v>
          </cell>
          <cell r="D1223" t="str">
            <v>D.T.H.NA AIT DO</v>
          </cell>
          <cell r="E1223">
            <v>7859948384980.1504</v>
          </cell>
          <cell r="F1223">
            <v>8162283928896.7402</v>
          </cell>
          <cell r="G1223">
            <v>0</v>
          </cell>
          <cell r="H1223">
            <v>302335543916.59003</v>
          </cell>
        </row>
        <row r="1224">
          <cell r="C1224" t="str">
            <v>295901</v>
          </cell>
          <cell r="D1224" t="str">
            <v>MUR. AIT DOV.VA</v>
          </cell>
          <cell r="E1224">
            <v>1877443477879</v>
          </cell>
          <cell r="F1224">
            <v>1708691378327</v>
          </cell>
          <cell r="G1224">
            <v>168752099552</v>
          </cell>
          <cell r="H1224">
            <v>0</v>
          </cell>
        </row>
        <row r="1225">
          <cell r="C1225" t="str">
            <v>295901</v>
          </cell>
          <cell r="D1225" t="str">
            <v>TEYIT IHR.AKRE.</v>
          </cell>
          <cell r="E1225">
            <v>35484053650000.797</v>
          </cell>
          <cell r="F1225">
            <v>38988429013006.203</v>
          </cell>
          <cell r="G1225">
            <v>0</v>
          </cell>
          <cell r="H1225">
            <v>3504375363005.3198</v>
          </cell>
        </row>
        <row r="1226">
          <cell r="C1226" t="str">
            <v>295901</v>
          </cell>
          <cell r="D1226" t="str">
            <v>GENEL MUD.LUK D</v>
          </cell>
          <cell r="E1226">
            <v>2433986919754930</v>
          </cell>
          <cell r="F1226">
            <v>2171650091372740</v>
          </cell>
          <cell r="G1226">
            <v>262336828382192</v>
          </cell>
          <cell r="H1226">
            <v>0</v>
          </cell>
        </row>
        <row r="1227">
          <cell r="C1227" t="str">
            <v>295902</v>
          </cell>
          <cell r="D1227" t="str">
            <v>DÖVİZ VAZİYETİ</v>
          </cell>
          <cell r="E1227">
            <v>1917121102.03</v>
          </cell>
          <cell r="F1227">
            <v>1799704039.5</v>
          </cell>
          <cell r="G1227">
            <v>117417062.53</v>
          </cell>
          <cell r="H1227">
            <v>0</v>
          </cell>
        </row>
        <row r="1228">
          <cell r="C1228" t="str">
            <v>295902</v>
          </cell>
          <cell r="D1228" t="str">
            <v>D.T.H.NA AIT DO</v>
          </cell>
          <cell r="E1228">
            <v>361766276.56999999</v>
          </cell>
          <cell r="F1228">
            <v>362214933.47000003</v>
          </cell>
          <cell r="G1228">
            <v>0</v>
          </cell>
          <cell r="H1228">
            <v>448656.9</v>
          </cell>
        </row>
        <row r="1229">
          <cell r="C1229" t="str">
            <v>295902</v>
          </cell>
          <cell r="D1229" t="str">
            <v>MUR. AIT DOV.VA</v>
          </cell>
          <cell r="E1229">
            <v>246754</v>
          </cell>
          <cell r="F1229">
            <v>123377</v>
          </cell>
          <cell r="G1229">
            <v>123377</v>
          </cell>
          <cell r="H1229">
            <v>0</v>
          </cell>
        </row>
        <row r="1230">
          <cell r="C1230" t="str">
            <v>295902</v>
          </cell>
          <cell r="D1230" t="str">
            <v>TEYIT IHR.AKRE.</v>
          </cell>
          <cell r="E1230">
            <v>2564166.86</v>
          </cell>
          <cell r="F1230">
            <v>5128333.72</v>
          </cell>
          <cell r="G1230">
            <v>0</v>
          </cell>
          <cell r="H1230">
            <v>2564166.86</v>
          </cell>
        </row>
        <row r="1231">
          <cell r="C1231" t="str">
            <v>295902</v>
          </cell>
          <cell r="D1231" t="str">
            <v>GENEL MUD.LUK D</v>
          </cell>
          <cell r="E1231">
            <v>1552543904.5999999</v>
          </cell>
          <cell r="F1231">
            <v>1432237395.3099999</v>
          </cell>
          <cell r="G1231">
            <v>120306509.29000001</v>
          </cell>
          <cell r="H1231">
            <v>0</v>
          </cell>
        </row>
        <row r="1232">
          <cell r="C1232" t="str">
            <v>295903</v>
          </cell>
          <cell r="D1232" t="str">
            <v>DÖVİZ VAZİYETİ</v>
          </cell>
          <cell r="E1232">
            <v>31410</v>
          </cell>
          <cell r="F1232">
            <v>54300</v>
          </cell>
          <cell r="G1232">
            <v>0</v>
          </cell>
          <cell r="H1232">
            <v>22890</v>
          </cell>
        </row>
        <row r="1233">
          <cell r="C1233" t="str">
            <v>295903</v>
          </cell>
          <cell r="D1233" t="str">
            <v>GENEL MUD.LUK D</v>
          </cell>
          <cell r="E1233">
            <v>31410</v>
          </cell>
          <cell r="F1233">
            <v>54300</v>
          </cell>
          <cell r="G1233">
            <v>0</v>
          </cell>
          <cell r="H1233">
            <v>22890</v>
          </cell>
        </row>
        <row r="1234">
          <cell r="C1234" t="str">
            <v>295907</v>
          </cell>
          <cell r="D1234" t="str">
            <v>DÖVİZ VAZİYETİ</v>
          </cell>
          <cell r="E1234">
            <v>1913464.48</v>
          </cell>
          <cell r="F1234">
            <v>2129160.2200000002</v>
          </cell>
          <cell r="G1234">
            <v>0</v>
          </cell>
          <cell r="H1234">
            <v>215695.74</v>
          </cell>
        </row>
        <row r="1235">
          <cell r="C1235" t="str">
            <v>295907</v>
          </cell>
          <cell r="D1235" t="str">
            <v>D.T.H.NA AIT DO</v>
          </cell>
          <cell r="E1235">
            <v>200000</v>
          </cell>
          <cell r="F1235">
            <v>100000</v>
          </cell>
          <cell r="G1235">
            <v>100000</v>
          </cell>
          <cell r="H1235">
            <v>0</v>
          </cell>
        </row>
        <row r="1236">
          <cell r="C1236" t="str">
            <v>295907</v>
          </cell>
          <cell r="D1236" t="str">
            <v>TEYIT IHR.AKRE.</v>
          </cell>
          <cell r="E1236">
            <v>78</v>
          </cell>
          <cell r="F1236">
            <v>39</v>
          </cell>
          <cell r="G1236">
            <v>39</v>
          </cell>
          <cell r="H1236">
            <v>0</v>
          </cell>
        </row>
        <row r="1237">
          <cell r="C1237" t="str">
            <v>295907</v>
          </cell>
          <cell r="D1237" t="str">
            <v>GENEL MUD.LUK D</v>
          </cell>
          <cell r="E1237">
            <v>1713386.48</v>
          </cell>
          <cell r="F1237">
            <v>2029121.22</v>
          </cell>
          <cell r="G1237">
            <v>0</v>
          </cell>
          <cell r="H1237">
            <v>315734.74</v>
          </cell>
        </row>
        <row r="1238">
          <cell r="C1238" t="str">
            <v>295910</v>
          </cell>
          <cell r="D1238" t="str">
            <v>DÖVİZ VAZİYETİ</v>
          </cell>
          <cell r="E1238">
            <v>3358425.95</v>
          </cell>
          <cell r="F1238">
            <v>3456235.56</v>
          </cell>
          <cell r="G1238">
            <v>0</v>
          </cell>
          <cell r="H1238">
            <v>97809.61</v>
          </cell>
        </row>
        <row r="1239">
          <cell r="C1239" t="str">
            <v>295910</v>
          </cell>
          <cell r="D1239" t="str">
            <v>TEYIT IHR.AKRE.</v>
          </cell>
          <cell r="E1239">
            <v>140</v>
          </cell>
          <cell r="F1239">
            <v>70</v>
          </cell>
          <cell r="G1239">
            <v>70</v>
          </cell>
          <cell r="H1239">
            <v>0</v>
          </cell>
        </row>
        <row r="1240">
          <cell r="C1240" t="str">
            <v>295910</v>
          </cell>
          <cell r="D1240" t="str">
            <v>GENEL MUD.LUK D</v>
          </cell>
          <cell r="E1240">
            <v>3358285.95</v>
          </cell>
          <cell r="F1240">
            <v>3456165.56</v>
          </cell>
          <cell r="G1240">
            <v>0</v>
          </cell>
          <cell r="H1240">
            <v>97879.61</v>
          </cell>
        </row>
        <row r="1241">
          <cell r="C1241" t="str">
            <v>295911</v>
          </cell>
          <cell r="D1241" t="str">
            <v>DÖVİZ VAZİYETİ</v>
          </cell>
          <cell r="E1241">
            <v>3026725.93</v>
          </cell>
          <cell r="F1241">
            <v>3080992.95</v>
          </cell>
          <cell r="G1241">
            <v>0</v>
          </cell>
          <cell r="H1241">
            <v>54267.02</v>
          </cell>
        </row>
        <row r="1242">
          <cell r="C1242" t="str">
            <v>295911</v>
          </cell>
          <cell r="D1242" t="str">
            <v>D.T.H.NA AIT DO</v>
          </cell>
          <cell r="E1242">
            <v>240.46</v>
          </cell>
          <cell r="F1242">
            <v>120.23</v>
          </cell>
          <cell r="G1242">
            <v>120.23</v>
          </cell>
          <cell r="H1242">
            <v>0</v>
          </cell>
        </row>
        <row r="1243">
          <cell r="C1243" t="str">
            <v>295911</v>
          </cell>
          <cell r="D1243" t="str">
            <v>TEYIT IHR.AKRE.</v>
          </cell>
          <cell r="E1243">
            <v>200</v>
          </cell>
          <cell r="F1243">
            <v>100</v>
          </cell>
          <cell r="G1243">
            <v>100</v>
          </cell>
          <cell r="H1243">
            <v>0</v>
          </cell>
        </row>
        <row r="1244">
          <cell r="C1244" t="str">
            <v>295911</v>
          </cell>
          <cell r="D1244" t="str">
            <v>GENEL MUD.LUK D</v>
          </cell>
          <cell r="E1244">
            <v>3026285.47</v>
          </cell>
          <cell r="F1244">
            <v>3080772.72</v>
          </cell>
          <cell r="G1244">
            <v>0</v>
          </cell>
          <cell r="H1244">
            <v>54487.25</v>
          </cell>
        </row>
        <row r="1245">
          <cell r="C1245" t="str">
            <v>295913</v>
          </cell>
          <cell r="D1245" t="str">
            <v>DÖVİZ VAZİYETİ</v>
          </cell>
          <cell r="E1245">
            <v>240653159.93000001</v>
          </cell>
          <cell r="F1245">
            <v>245963660</v>
          </cell>
          <cell r="G1245">
            <v>0</v>
          </cell>
          <cell r="H1245">
            <v>5310500.07</v>
          </cell>
        </row>
        <row r="1246">
          <cell r="C1246" t="str">
            <v>295913</v>
          </cell>
          <cell r="D1246" t="str">
            <v>D.T.H.NA AIT DO</v>
          </cell>
          <cell r="E1246">
            <v>76024</v>
          </cell>
          <cell r="F1246">
            <v>38012</v>
          </cell>
          <cell r="G1246">
            <v>38012</v>
          </cell>
          <cell r="H1246">
            <v>0</v>
          </cell>
        </row>
        <row r="1247">
          <cell r="C1247" t="str">
            <v>295913</v>
          </cell>
          <cell r="D1247" t="str">
            <v>GENEL MUD.LUK D</v>
          </cell>
          <cell r="E1247">
            <v>240577135.93000001</v>
          </cell>
          <cell r="F1247">
            <v>245925648</v>
          </cell>
          <cell r="G1247">
            <v>0</v>
          </cell>
          <cell r="H1247">
            <v>5348512.07</v>
          </cell>
        </row>
        <row r="1248">
          <cell r="C1248" t="str">
            <v>295914</v>
          </cell>
          <cell r="D1248" t="str">
            <v>DÖVİZ VAZİYETİ</v>
          </cell>
          <cell r="E1248">
            <v>270</v>
          </cell>
          <cell r="F1248">
            <v>540</v>
          </cell>
          <cell r="G1248">
            <v>0</v>
          </cell>
          <cell r="H1248">
            <v>270</v>
          </cell>
        </row>
        <row r="1249">
          <cell r="C1249" t="str">
            <v>295914</v>
          </cell>
          <cell r="D1249" t="str">
            <v>GENEL MUD.LUK D</v>
          </cell>
          <cell r="E1249">
            <v>270</v>
          </cell>
          <cell r="F1249">
            <v>540</v>
          </cell>
          <cell r="G1249">
            <v>0</v>
          </cell>
          <cell r="H1249">
            <v>270</v>
          </cell>
        </row>
        <row r="1250">
          <cell r="C1250" t="str">
            <v>295916</v>
          </cell>
          <cell r="D1250" t="str">
            <v>DÖVİZ VAZİYETİ</v>
          </cell>
          <cell r="E1250">
            <v>172511.7</v>
          </cell>
          <cell r="F1250">
            <v>307701.40000000002</v>
          </cell>
          <cell r="G1250">
            <v>0</v>
          </cell>
          <cell r="H1250">
            <v>135189.70000000001</v>
          </cell>
        </row>
        <row r="1251">
          <cell r="C1251" t="str">
            <v>295916</v>
          </cell>
          <cell r="D1251" t="str">
            <v>D.T.H.NA AIT DO</v>
          </cell>
          <cell r="E1251">
            <v>627.72</v>
          </cell>
          <cell r="F1251">
            <v>1255.44</v>
          </cell>
          <cell r="G1251">
            <v>0</v>
          </cell>
          <cell r="H1251">
            <v>627.72</v>
          </cell>
        </row>
        <row r="1252">
          <cell r="C1252" t="str">
            <v>295916</v>
          </cell>
          <cell r="D1252" t="str">
            <v>GENEL MUD.LUK D</v>
          </cell>
          <cell r="E1252">
            <v>171883.98</v>
          </cell>
          <cell r="F1252">
            <v>306445.96000000002</v>
          </cell>
          <cell r="G1252">
            <v>0</v>
          </cell>
          <cell r="H1252">
            <v>134561.98000000001</v>
          </cell>
        </row>
        <row r="1253">
          <cell r="C1253" t="str">
            <v>295917</v>
          </cell>
          <cell r="D1253" t="str">
            <v>DÖVİZ VAZİYETİ</v>
          </cell>
          <cell r="E1253">
            <v>2374995.9500000002</v>
          </cell>
          <cell r="F1253">
            <v>2390495.3199999998</v>
          </cell>
          <cell r="G1253">
            <v>0</v>
          </cell>
          <cell r="H1253">
            <v>15499.37</v>
          </cell>
        </row>
        <row r="1254">
          <cell r="C1254" t="str">
            <v>295917</v>
          </cell>
          <cell r="D1254" t="str">
            <v>D.T.H.NA AIT DO</v>
          </cell>
          <cell r="E1254">
            <v>11136</v>
          </cell>
          <cell r="F1254">
            <v>5568</v>
          </cell>
          <cell r="G1254">
            <v>5568</v>
          </cell>
          <cell r="H1254">
            <v>0</v>
          </cell>
        </row>
        <row r="1255">
          <cell r="C1255" t="str">
            <v>295917</v>
          </cell>
          <cell r="D1255" t="str">
            <v>TEYIT IHR.AKRE.</v>
          </cell>
          <cell r="E1255">
            <v>150</v>
          </cell>
          <cell r="F1255">
            <v>75</v>
          </cell>
          <cell r="G1255">
            <v>75</v>
          </cell>
          <cell r="H1255">
            <v>0</v>
          </cell>
        </row>
        <row r="1256">
          <cell r="C1256" t="str">
            <v>295917</v>
          </cell>
          <cell r="D1256" t="str">
            <v>GENEL MUD.LUK D</v>
          </cell>
          <cell r="E1256">
            <v>2363709.9500000002</v>
          </cell>
          <cell r="F1256">
            <v>2384852.3199999998</v>
          </cell>
          <cell r="G1256">
            <v>0</v>
          </cell>
          <cell r="H1256">
            <v>21142.37</v>
          </cell>
        </row>
        <row r="1257">
          <cell r="C1257" t="str">
            <v>295918</v>
          </cell>
          <cell r="D1257" t="str">
            <v>DÖVİZ VAZİYETİ</v>
          </cell>
          <cell r="E1257">
            <v>679524.42</v>
          </cell>
          <cell r="F1257">
            <v>1284148.8400000001</v>
          </cell>
          <cell r="G1257">
            <v>0</v>
          </cell>
          <cell r="H1257">
            <v>604624.42000000004</v>
          </cell>
        </row>
        <row r="1258">
          <cell r="C1258" t="str">
            <v>295918</v>
          </cell>
          <cell r="D1258" t="str">
            <v>TEYIT IHR.AKRE.</v>
          </cell>
          <cell r="E1258">
            <v>53</v>
          </cell>
          <cell r="F1258">
            <v>106</v>
          </cell>
          <cell r="G1258">
            <v>0</v>
          </cell>
          <cell r="H1258">
            <v>53</v>
          </cell>
        </row>
        <row r="1259">
          <cell r="C1259" t="str">
            <v>295918</v>
          </cell>
          <cell r="D1259" t="str">
            <v>GENEL MUD.LUK D</v>
          </cell>
          <cell r="E1259">
            <v>679471.42</v>
          </cell>
          <cell r="F1259">
            <v>1284042.8400000001</v>
          </cell>
          <cell r="G1259">
            <v>0</v>
          </cell>
          <cell r="H1259">
            <v>604571.42000000004</v>
          </cell>
        </row>
        <row r="1260">
          <cell r="C1260" t="str">
            <v>295921</v>
          </cell>
          <cell r="D1260" t="str">
            <v>DÖVİZ VAZİYETİ</v>
          </cell>
          <cell r="E1260">
            <v>395944741.86000001</v>
          </cell>
          <cell r="F1260">
            <v>332038493.89999998</v>
          </cell>
          <cell r="G1260">
            <v>63906247.960000001</v>
          </cell>
          <cell r="H1260">
            <v>0</v>
          </cell>
        </row>
        <row r="1261">
          <cell r="C1261" t="str">
            <v>295921</v>
          </cell>
          <cell r="D1261" t="str">
            <v>D.T.H.NA AIT DO</v>
          </cell>
          <cell r="E1261">
            <v>535498.04</v>
          </cell>
          <cell r="F1261">
            <v>355389.06</v>
          </cell>
          <cell r="G1261">
            <v>180108.98</v>
          </cell>
          <cell r="H1261">
            <v>0</v>
          </cell>
        </row>
        <row r="1262">
          <cell r="C1262" t="str">
            <v>295921</v>
          </cell>
          <cell r="D1262" t="str">
            <v>TEYIT IHR.AKRE.</v>
          </cell>
          <cell r="E1262">
            <v>3326.36</v>
          </cell>
          <cell r="F1262">
            <v>1663.18</v>
          </cell>
          <cell r="G1262">
            <v>1663.18</v>
          </cell>
          <cell r="H1262">
            <v>0</v>
          </cell>
        </row>
        <row r="1263">
          <cell r="C1263" t="str">
            <v>295921</v>
          </cell>
          <cell r="D1263" t="str">
            <v>GENEL MUD.LUK D</v>
          </cell>
          <cell r="E1263">
            <v>395405917.45999998</v>
          </cell>
          <cell r="F1263">
            <v>331681441.66000003</v>
          </cell>
          <cell r="G1263">
            <v>63724475.799999997</v>
          </cell>
          <cell r="H1263">
            <v>0</v>
          </cell>
        </row>
        <row r="1264">
          <cell r="C1264" t="str">
            <v/>
          </cell>
          <cell r="E1264" t="str">
            <v>----------------------</v>
          </cell>
          <cell r="F1264" t="str">
            <v>----------------------</v>
          </cell>
          <cell r="G1264" t="str">
            <v>----------------------</v>
          </cell>
          <cell r="H1264" t="str">
            <v>----------------------</v>
          </cell>
        </row>
        <row r="1265">
          <cell r="C1265" t="str">
            <v>295HESAP</v>
          </cell>
          <cell r="D1265" t="str">
            <v>LAMI...:</v>
          </cell>
          <cell r="E1265">
            <v>2479210930544120</v>
          </cell>
          <cell r="F1265">
            <v>2220511886102740</v>
          </cell>
          <cell r="G1265">
            <v>262505764961862</v>
          </cell>
          <cell r="H1265">
            <v>3806720520475.8301</v>
          </cell>
        </row>
        <row r="1266">
          <cell r="C1266" t="str">
            <v/>
          </cell>
        </row>
        <row r="1267">
          <cell r="C1267" t="str">
            <v>298901</v>
          </cell>
          <cell r="D1267" t="str">
            <v>SATILACAK MENKU</v>
          </cell>
          <cell r="E1267">
            <v>15118840253876</v>
          </cell>
          <cell r="F1267">
            <v>7425058531797</v>
          </cell>
          <cell r="G1267">
            <v>7693781722079</v>
          </cell>
          <cell r="H1267">
            <v>0</v>
          </cell>
        </row>
        <row r="1268">
          <cell r="C1268" t="str">
            <v>29800901</v>
          </cell>
          <cell r="D1268" t="str">
            <v>SATILACAK GAYRİ</v>
          </cell>
          <cell r="E1268">
            <v>15069031248876</v>
          </cell>
          <cell r="F1268">
            <v>7422258531797</v>
          </cell>
          <cell r="G1268">
            <v>7646772717079</v>
          </cell>
          <cell r="H1268">
            <v>0</v>
          </cell>
        </row>
        <row r="1269">
          <cell r="C1269" t="str">
            <v>298000901</v>
          </cell>
          <cell r="D1269" t="str">
            <v>BİNALAR</v>
          </cell>
          <cell r="E1269">
            <v>14372001263867</v>
          </cell>
          <cell r="F1269">
            <v>6913466031797</v>
          </cell>
          <cell r="G1269">
            <v>7458535232070</v>
          </cell>
          <cell r="H1269">
            <v>0</v>
          </cell>
        </row>
        <row r="1270">
          <cell r="C1270" t="str">
            <v>298001901</v>
          </cell>
          <cell r="D1270" t="str">
            <v>ARSALAR</v>
          </cell>
          <cell r="E1270">
            <v>697029985009</v>
          </cell>
          <cell r="F1270">
            <v>508792500000</v>
          </cell>
          <cell r="G1270">
            <v>188237485009</v>
          </cell>
          <cell r="H1270">
            <v>0</v>
          </cell>
        </row>
        <row r="1271">
          <cell r="C1271" t="str">
            <v>29801901</v>
          </cell>
          <cell r="D1271" t="str">
            <v>SATILACAK MENKU</v>
          </cell>
          <cell r="E1271">
            <v>49809005000</v>
          </cell>
          <cell r="F1271">
            <v>2800000000</v>
          </cell>
          <cell r="G1271">
            <v>47009005000</v>
          </cell>
          <cell r="H1271">
            <v>0</v>
          </cell>
        </row>
        <row r="1272">
          <cell r="C1272" t="str">
            <v>298013901</v>
          </cell>
          <cell r="D1272" t="str">
            <v>NAKİL VASITALAR</v>
          </cell>
          <cell r="E1272">
            <v>2800000000</v>
          </cell>
          <cell r="F1272">
            <v>2800000000</v>
          </cell>
          <cell r="G1272">
            <v>0</v>
          </cell>
          <cell r="H1272">
            <v>0</v>
          </cell>
        </row>
        <row r="1273">
          <cell r="C1273" t="str">
            <v>298014901</v>
          </cell>
          <cell r="D1273" t="str">
            <v>DİĞER MENKULLER</v>
          </cell>
          <cell r="E1273">
            <v>47009005000</v>
          </cell>
          <cell r="F1273">
            <v>0</v>
          </cell>
          <cell r="G1273">
            <v>47009005000</v>
          </cell>
          <cell r="H1273">
            <v>0</v>
          </cell>
        </row>
        <row r="1274">
          <cell r="C1274" t="str">
            <v/>
          </cell>
          <cell r="E1274" t="str">
            <v>----------------------</v>
          </cell>
          <cell r="F1274" t="str">
            <v>----------------------</v>
          </cell>
          <cell r="G1274" t="str">
            <v>----------------------</v>
          </cell>
          <cell r="H1274" t="str">
            <v>----------------------</v>
          </cell>
        </row>
        <row r="1275">
          <cell r="C1275" t="str">
            <v>298HESAP</v>
          </cell>
          <cell r="D1275" t="str">
            <v>LAMI...:</v>
          </cell>
          <cell r="E1275">
            <v>15118840253876</v>
          </cell>
          <cell r="F1275">
            <v>7425058531797</v>
          </cell>
          <cell r="G1275">
            <v>7693781722079</v>
          </cell>
          <cell r="H1275">
            <v>0</v>
          </cell>
        </row>
        <row r="1276">
          <cell r="C1276" t="str">
            <v/>
          </cell>
          <cell r="E1276" t="str">
            <v>----------------------</v>
          </cell>
          <cell r="F1276" t="str">
            <v>----------------------</v>
          </cell>
          <cell r="G1276" t="str">
            <v>----------------------</v>
          </cell>
          <cell r="H1276" t="str">
            <v>----------------------</v>
          </cell>
        </row>
        <row r="1277">
          <cell r="C1277" t="str">
            <v>2GRU</v>
          </cell>
          <cell r="D1277" t="str">
            <v>LAMI                1</v>
          </cell>
          <cell r="E1277">
            <v>8746352334169150</v>
          </cell>
          <cell r="F1277">
            <v>1.85320113722183E+16</v>
          </cell>
          <cell r="G1277">
            <v>559088477308018</v>
          </cell>
          <cell r="H1277">
            <v>344747515357233</v>
          </cell>
        </row>
        <row r="1278">
          <cell r="C1278" t="str">
            <v/>
          </cell>
        </row>
        <row r="1279">
          <cell r="C1279" t="str">
            <v>300901</v>
          </cell>
          <cell r="D1279" t="str">
            <v>CARI HESAPLAR (</v>
          </cell>
          <cell r="E1279">
            <v>3697132145912220</v>
          </cell>
          <cell r="F1279">
            <v>3726755469258840</v>
          </cell>
          <cell r="G1279">
            <v>0</v>
          </cell>
          <cell r="H1279">
            <v>29623323346620.301</v>
          </cell>
        </row>
        <row r="1280">
          <cell r="C1280" t="str">
            <v>30000901</v>
          </cell>
          <cell r="D1280" t="str">
            <v>CARI HESAPLAR G</v>
          </cell>
          <cell r="E1280">
            <v>1075835498075000</v>
          </cell>
          <cell r="F1280">
            <v>1093568531244990</v>
          </cell>
          <cell r="G1280">
            <v>0</v>
          </cell>
          <cell r="H1280">
            <v>17733033169989.5</v>
          </cell>
        </row>
        <row r="1281">
          <cell r="C1281" t="str">
            <v>30001901</v>
          </cell>
          <cell r="D1281" t="str">
            <v>CARI HESAPLAR T</v>
          </cell>
          <cell r="E1281">
            <v>2576740455145970</v>
          </cell>
          <cell r="F1281">
            <v>2588275287210980</v>
          </cell>
          <cell r="G1281">
            <v>0</v>
          </cell>
          <cell r="H1281">
            <v>11534832065010.199</v>
          </cell>
        </row>
        <row r="1282">
          <cell r="C1282" t="str">
            <v>30002901</v>
          </cell>
          <cell r="D1282" t="str">
            <v>CARI HESAP FINA</v>
          </cell>
          <cell r="E1282">
            <v>10366172149837</v>
          </cell>
          <cell r="F1282">
            <v>10437156856713</v>
          </cell>
          <cell r="G1282">
            <v>0</v>
          </cell>
          <cell r="H1282">
            <v>70984706876</v>
          </cell>
        </row>
        <row r="1283">
          <cell r="C1283" t="str">
            <v>30003901</v>
          </cell>
          <cell r="D1283" t="str">
            <v>DERNEK VE KOOPE</v>
          </cell>
          <cell r="E1283">
            <v>5830545008908</v>
          </cell>
          <cell r="F1283">
            <v>5956295769904</v>
          </cell>
          <cell r="G1283">
            <v>0</v>
          </cell>
          <cell r="H1283">
            <v>125750760996</v>
          </cell>
        </row>
        <row r="1284">
          <cell r="C1284" t="str">
            <v>30004901</v>
          </cell>
          <cell r="D1284" t="str">
            <v>HAMILINE CARI H</v>
          </cell>
          <cell r="E1284">
            <v>16000000</v>
          </cell>
          <cell r="F1284">
            <v>16000000</v>
          </cell>
          <cell r="G1284">
            <v>0</v>
          </cell>
          <cell r="H1284">
            <v>0</v>
          </cell>
        </row>
        <row r="1285">
          <cell r="C1285" t="str">
            <v>30005901</v>
          </cell>
          <cell r="D1285" t="str">
            <v>FON MÜŞTERİLERİ</v>
          </cell>
          <cell r="E1285">
            <v>28353454532492</v>
          </cell>
          <cell r="F1285">
            <v>28512177176240.5</v>
          </cell>
          <cell r="G1285">
            <v>0</v>
          </cell>
          <cell r="H1285">
            <v>158722643748.54001</v>
          </cell>
        </row>
        <row r="1286">
          <cell r="C1286" t="str">
            <v>30011901</v>
          </cell>
          <cell r="D1286" t="str">
            <v>YURT DISI YER.G</v>
          </cell>
          <cell r="E1286">
            <v>6005000000</v>
          </cell>
          <cell r="F1286">
            <v>6005000000</v>
          </cell>
          <cell r="G1286">
            <v>0</v>
          </cell>
          <cell r="H1286">
            <v>0</v>
          </cell>
        </row>
        <row r="1287">
          <cell r="C1287" t="str">
            <v/>
          </cell>
          <cell r="E1287" t="str">
            <v>----------------------</v>
          </cell>
          <cell r="F1287" t="str">
            <v>----------------------</v>
          </cell>
          <cell r="G1287" t="str">
            <v>----------------------</v>
          </cell>
          <cell r="H1287" t="str">
            <v>----------------------</v>
          </cell>
        </row>
        <row r="1288">
          <cell r="C1288" t="str">
            <v>300HESAP</v>
          </cell>
          <cell r="D1288" t="str">
            <v>LAMI...:</v>
          </cell>
          <cell r="E1288">
            <v>3697132145912220</v>
          </cell>
          <cell r="F1288">
            <v>3726755469258840</v>
          </cell>
          <cell r="G1288">
            <v>0</v>
          </cell>
          <cell r="H1288">
            <v>29623323346620.301</v>
          </cell>
        </row>
        <row r="1289">
          <cell r="C1289" t="str">
            <v/>
          </cell>
        </row>
        <row r="1290">
          <cell r="C1290" t="str">
            <v>301901</v>
          </cell>
          <cell r="D1290" t="str">
            <v>CARI HESAPLAR Y</v>
          </cell>
          <cell r="E1290">
            <v>637652954334394</v>
          </cell>
          <cell r="F1290">
            <v>707979430254039</v>
          </cell>
          <cell r="G1290">
            <v>0</v>
          </cell>
          <cell r="H1290">
            <v>70326475919644.602</v>
          </cell>
        </row>
        <row r="1291">
          <cell r="C1291" t="str">
            <v>301902</v>
          </cell>
          <cell r="D1291" t="str">
            <v>CARI HESAPLAR Y</v>
          </cell>
          <cell r="E1291">
            <v>1881087674.1500001</v>
          </cell>
          <cell r="F1291">
            <v>1916215257.0599999</v>
          </cell>
          <cell r="G1291">
            <v>0</v>
          </cell>
          <cell r="H1291">
            <v>35127582.909999996</v>
          </cell>
        </row>
        <row r="1292">
          <cell r="C1292" t="str">
            <v>301903</v>
          </cell>
          <cell r="D1292" t="str">
            <v>CARI HESAPLAR Y</v>
          </cell>
          <cell r="E1292">
            <v>8520</v>
          </cell>
          <cell r="F1292">
            <v>8520</v>
          </cell>
          <cell r="G1292">
            <v>0</v>
          </cell>
          <cell r="H1292">
            <v>0</v>
          </cell>
        </row>
        <row r="1293">
          <cell r="C1293" t="str">
            <v>301907</v>
          </cell>
          <cell r="D1293" t="str">
            <v>CARI HESAPLAR Y</v>
          </cell>
          <cell r="E1293">
            <v>1551183.14</v>
          </cell>
          <cell r="F1293">
            <v>1559845.14</v>
          </cell>
          <cell r="G1293">
            <v>0</v>
          </cell>
          <cell r="H1293">
            <v>8662</v>
          </cell>
        </row>
        <row r="1294">
          <cell r="C1294" t="str">
            <v>301910</v>
          </cell>
          <cell r="D1294" t="str">
            <v>CARI HESAPLAR Y</v>
          </cell>
          <cell r="E1294">
            <v>328811.65999999997</v>
          </cell>
          <cell r="F1294">
            <v>335852.97</v>
          </cell>
          <cell r="G1294">
            <v>0</v>
          </cell>
          <cell r="H1294">
            <v>7041.31</v>
          </cell>
        </row>
        <row r="1295">
          <cell r="C1295" t="str">
            <v>301911</v>
          </cell>
          <cell r="D1295" t="str">
            <v>CARI HESAPLAR Y</v>
          </cell>
          <cell r="E1295">
            <v>1239682.5600000001</v>
          </cell>
          <cell r="F1295">
            <v>1264294.01</v>
          </cell>
          <cell r="G1295">
            <v>0</v>
          </cell>
          <cell r="H1295">
            <v>24611.45</v>
          </cell>
        </row>
        <row r="1296">
          <cell r="C1296" t="str">
            <v>301913</v>
          </cell>
          <cell r="D1296" t="str">
            <v>CARI HESAPLAR Y</v>
          </cell>
          <cell r="E1296">
            <v>174183950.5</v>
          </cell>
          <cell r="F1296">
            <v>200078494.43000001</v>
          </cell>
          <cell r="G1296">
            <v>0</v>
          </cell>
          <cell r="H1296">
            <v>25894543.93</v>
          </cell>
        </row>
        <row r="1297">
          <cell r="C1297" t="str">
            <v>301914</v>
          </cell>
          <cell r="D1297" t="str">
            <v>CARI HESAPLAR Y</v>
          </cell>
          <cell r="E1297">
            <v>0</v>
          </cell>
          <cell r="F1297">
            <v>550</v>
          </cell>
          <cell r="G1297">
            <v>0</v>
          </cell>
          <cell r="H1297">
            <v>550</v>
          </cell>
        </row>
        <row r="1298">
          <cell r="C1298" t="str">
            <v>301916</v>
          </cell>
          <cell r="D1298" t="str">
            <v>CARI HESAPLAR Y</v>
          </cell>
          <cell r="E1298">
            <v>54561</v>
          </cell>
          <cell r="F1298">
            <v>54561</v>
          </cell>
          <cell r="G1298">
            <v>0</v>
          </cell>
          <cell r="H1298">
            <v>0</v>
          </cell>
        </row>
        <row r="1299">
          <cell r="C1299" t="str">
            <v>301917</v>
          </cell>
          <cell r="D1299" t="str">
            <v>CARI HESAPLAR Y</v>
          </cell>
          <cell r="E1299">
            <v>1368164.78</v>
          </cell>
          <cell r="F1299">
            <v>1464246.12</v>
          </cell>
          <cell r="G1299">
            <v>0</v>
          </cell>
          <cell r="H1299">
            <v>96081.34</v>
          </cell>
        </row>
        <row r="1300">
          <cell r="C1300" t="str">
            <v>301918</v>
          </cell>
          <cell r="D1300" t="str">
            <v>CARI HESAPLAR Y</v>
          </cell>
          <cell r="E1300">
            <v>639039</v>
          </cell>
          <cell r="F1300">
            <v>658899.65</v>
          </cell>
          <cell r="G1300">
            <v>0</v>
          </cell>
          <cell r="H1300">
            <v>19860.650000000001</v>
          </cell>
        </row>
        <row r="1301">
          <cell r="C1301" t="str">
            <v>301921</v>
          </cell>
          <cell r="D1301" t="str">
            <v>CARI HESAPLAR Y</v>
          </cell>
          <cell r="E1301">
            <v>313808781.48000002</v>
          </cell>
          <cell r="F1301">
            <v>327893915.26999998</v>
          </cell>
          <cell r="G1301">
            <v>0</v>
          </cell>
          <cell r="H1301">
            <v>14085133.789999999</v>
          </cell>
        </row>
        <row r="1302">
          <cell r="C1302" t="str">
            <v>30100901</v>
          </cell>
          <cell r="D1302" t="str">
            <v>CARI HESAPLAR G</v>
          </cell>
          <cell r="E1302">
            <v>400090305444631</v>
          </cell>
          <cell r="F1302">
            <v>444929749695364</v>
          </cell>
          <cell r="G1302">
            <v>0</v>
          </cell>
          <cell r="H1302">
            <v>44839444250732.797</v>
          </cell>
        </row>
        <row r="1303">
          <cell r="C1303" t="str">
            <v>30100902</v>
          </cell>
          <cell r="D1303" t="str">
            <v>CARI HESAPLAR G</v>
          </cell>
          <cell r="E1303">
            <v>888633206.04999995</v>
          </cell>
          <cell r="F1303">
            <v>911098154.58000004</v>
          </cell>
          <cell r="G1303">
            <v>0</v>
          </cell>
          <cell r="H1303">
            <v>22464948.530000001</v>
          </cell>
        </row>
        <row r="1304">
          <cell r="C1304" t="str">
            <v>30100903</v>
          </cell>
          <cell r="D1304" t="str">
            <v>CARI HESAPLAR G</v>
          </cell>
          <cell r="E1304">
            <v>8520</v>
          </cell>
          <cell r="F1304">
            <v>8520</v>
          </cell>
          <cell r="G1304">
            <v>0</v>
          </cell>
          <cell r="H1304">
            <v>0</v>
          </cell>
        </row>
        <row r="1305">
          <cell r="C1305" t="str">
            <v>30100907</v>
          </cell>
          <cell r="D1305" t="str">
            <v>CARI HESAPLAR G</v>
          </cell>
          <cell r="E1305">
            <v>246458.14</v>
          </cell>
          <cell r="F1305">
            <v>246458.14</v>
          </cell>
          <cell r="G1305">
            <v>0</v>
          </cell>
          <cell r="H1305">
            <v>0</v>
          </cell>
        </row>
        <row r="1306">
          <cell r="C1306" t="str">
            <v>30100910</v>
          </cell>
          <cell r="D1306" t="str">
            <v>CARI HESAPLAR G</v>
          </cell>
          <cell r="E1306">
            <v>47280</v>
          </cell>
          <cell r="F1306">
            <v>47398.02</v>
          </cell>
          <cell r="G1306">
            <v>0</v>
          </cell>
          <cell r="H1306">
            <v>118.02</v>
          </cell>
        </row>
        <row r="1307">
          <cell r="C1307" t="str">
            <v>30100911</v>
          </cell>
          <cell r="D1307" t="str">
            <v>CARI HESAPLAR G</v>
          </cell>
          <cell r="E1307">
            <v>326916.49</v>
          </cell>
          <cell r="F1307">
            <v>351422.4</v>
          </cell>
          <cell r="G1307">
            <v>0</v>
          </cell>
          <cell r="H1307">
            <v>24505.91</v>
          </cell>
        </row>
        <row r="1308">
          <cell r="C1308" t="str">
            <v>30100913</v>
          </cell>
          <cell r="D1308" t="str">
            <v>CARI HESAPLAR G</v>
          </cell>
          <cell r="E1308">
            <v>62779735.75</v>
          </cell>
          <cell r="F1308">
            <v>68674279.040000007</v>
          </cell>
          <cell r="G1308">
            <v>0</v>
          </cell>
          <cell r="H1308">
            <v>5894543.29</v>
          </cell>
        </row>
        <row r="1309">
          <cell r="C1309" t="str">
            <v>30100916</v>
          </cell>
          <cell r="D1309" t="str">
            <v>CARI HESAPLAR G</v>
          </cell>
          <cell r="E1309">
            <v>45800</v>
          </cell>
          <cell r="F1309">
            <v>45800</v>
          </cell>
          <cell r="G1309">
            <v>0</v>
          </cell>
          <cell r="H1309">
            <v>0</v>
          </cell>
        </row>
        <row r="1310">
          <cell r="C1310" t="str">
            <v>30100917</v>
          </cell>
          <cell r="D1310" t="str">
            <v>CARI HESAPLAR G</v>
          </cell>
          <cell r="E1310">
            <v>475767.45</v>
          </cell>
          <cell r="F1310">
            <v>540528.06999999995</v>
          </cell>
          <cell r="G1310">
            <v>0</v>
          </cell>
          <cell r="H1310">
            <v>64760.62</v>
          </cell>
        </row>
        <row r="1311">
          <cell r="C1311" t="str">
            <v>30100918</v>
          </cell>
          <cell r="D1311" t="str">
            <v>CARI HESAPLAR G</v>
          </cell>
          <cell r="E1311">
            <v>638989</v>
          </cell>
          <cell r="F1311">
            <v>658849.65</v>
          </cell>
          <cell r="G1311">
            <v>0</v>
          </cell>
          <cell r="H1311">
            <v>19860.650000000001</v>
          </cell>
        </row>
        <row r="1312">
          <cell r="C1312" t="str">
            <v>30100921</v>
          </cell>
          <cell r="D1312" t="str">
            <v>CARI HESAPLAR G</v>
          </cell>
          <cell r="E1312">
            <v>113941026.61</v>
          </cell>
          <cell r="F1312">
            <v>122931633.73999999</v>
          </cell>
          <cell r="G1312">
            <v>0</v>
          </cell>
          <cell r="H1312">
            <v>8990607.1300000008</v>
          </cell>
        </row>
        <row r="1313">
          <cell r="C1313" t="str">
            <v>30101901</v>
          </cell>
          <cell r="D1313" t="str">
            <v>CARI HESAPLAR T</v>
          </cell>
          <cell r="E1313">
            <v>227607796324754</v>
          </cell>
          <cell r="F1313">
            <v>251931952937518</v>
          </cell>
          <cell r="G1313">
            <v>0</v>
          </cell>
          <cell r="H1313">
            <v>24324156612763.898</v>
          </cell>
        </row>
        <row r="1314">
          <cell r="C1314" t="str">
            <v>30101902</v>
          </cell>
          <cell r="D1314" t="str">
            <v>CARI HESAPLAR T</v>
          </cell>
          <cell r="E1314">
            <v>602741297.80999994</v>
          </cell>
          <cell r="F1314">
            <v>615053762.29999995</v>
          </cell>
          <cell r="G1314">
            <v>0</v>
          </cell>
          <cell r="H1314">
            <v>12312464.49</v>
          </cell>
        </row>
        <row r="1315">
          <cell r="C1315" t="str">
            <v>30101907</v>
          </cell>
          <cell r="D1315" t="str">
            <v>CARI HESAPLAR T</v>
          </cell>
          <cell r="E1315">
            <v>1304725</v>
          </cell>
          <cell r="F1315">
            <v>1310725</v>
          </cell>
          <cell r="G1315">
            <v>0</v>
          </cell>
          <cell r="H1315">
            <v>6000</v>
          </cell>
        </row>
        <row r="1316">
          <cell r="C1316" t="str">
            <v>30101910</v>
          </cell>
          <cell r="D1316" t="str">
            <v>CARI HESAPLAR T</v>
          </cell>
          <cell r="E1316">
            <v>281531.65999999997</v>
          </cell>
          <cell r="F1316">
            <v>284421.67</v>
          </cell>
          <cell r="G1316">
            <v>0</v>
          </cell>
          <cell r="H1316">
            <v>2890.01</v>
          </cell>
        </row>
        <row r="1317">
          <cell r="C1317" t="str">
            <v>30101911</v>
          </cell>
          <cell r="D1317" t="str">
            <v>CARI HESAPLAR T</v>
          </cell>
          <cell r="E1317">
            <v>912766.07</v>
          </cell>
          <cell r="F1317">
            <v>912795.26</v>
          </cell>
          <cell r="G1317">
            <v>0</v>
          </cell>
          <cell r="H1317">
            <v>29.19</v>
          </cell>
        </row>
        <row r="1318">
          <cell r="C1318" t="str">
            <v>30101913</v>
          </cell>
          <cell r="D1318" t="str">
            <v>CARI HESAPLAR T</v>
          </cell>
          <cell r="E1318">
            <v>111404214.75</v>
          </cell>
          <cell r="F1318">
            <v>131404215.39</v>
          </cell>
          <cell r="G1318">
            <v>0</v>
          </cell>
          <cell r="H1318">
            <v>20000000.640000001</v>
          </cell>
        </row>
        <row r="1319">
          <cell r="C1319" t="str">
            <v>30101916</v>
          </cell>
          <cell r="D1319" t="str">
            <v>CARI HESAPLAR T</v>
          </cell>
          <cell r="E1319">
            <v>8761</v>
          </cell>
          <cell r="F1319">
            <v>8761</v>
          </cell>
          <cell r="G1319">
            <v>0</v>
          </cell>
          <cell r="H1319">
            <v>0</v>
          </cell>
        </row>
        <row r="1320">
          <cell r="C1320" t="str">
            <v>30101917</v>
          </cell>
          <cell r="D1320" t="str">
            <v>CARI HESAPLAR T</v>
          </cell>
          <cell r="E1320">
            <v>892397.33</v>
          </cell>
          <cell r="F1320">
            <v>922678.05</v>
          </cell>
          <cell r="G1320">
            <v>0</v>
          </cell>
          <cell r="H1320">
            <v>30280.720000000001</v>
          </cell>
        </row>
        <row r="1321">
          <cell r="C1321" t="str">
            <v>30101918</v>
          </cell>
          <cell r="D1321" t="str">
            <v>CARI HESAPLAR T</v>
          </cell>
          <cell r="E1321">
            <v>50</v>
          </cell>
          <cell r="F1321">
            <v>50</v>
          </cell>
          <cell r="G1321">
            <v>0</v>
          </cell>
          <cell r="H1321">
            <v>0</v>
          </cell>
        </row>
        <row r="1322">
          <cell r="C1322" t="str">
            <v>30101921</v>
          </cell>
          <cell r="D1322" t="str">
            <v>CARI HESAPLAR T</v>
          </cell>
          <cell r="E1322">
            <v>193539010.55000001</v>
          </cell>
          <cell r="F1322">
            <v>198192862.59</v>
          </cell>
          <cell r="G1322">
            <v>0</v>
          </cell>
          <cell r="H1322">
            <v>4653852.04</v>
          </cell>
        </row>
        <row r="1323">
          <cell r="C1323" t="str">
            <v>30102901</v>
          </cell>
          <cell r="D1323" t="str">
            <v>CARİ HESAP ÖFK</v>
          </cell>
          <cell r="E1323">
            <v>9502738954964.9199</v>
          </cell>
          <cell r="F1323">
            <v>10616170809589.801</v>
          </cell>
          <cell r="G1323">
            <v>0</v>
          </cell>
          <cell r="H1323">
            <v>1113431854624.9399</v>
          </cell>
        </row>
        <row r="1324">
          <cell r="C1324" t="str">
            <v>30102902</v>
          </cell>
          <cell r="D1324" t="str">
            <v>CARİ HESAP ÖFK</v>
          </cell>
          <cell r="E1324">
            <v>29259155.239999998</v>
          </cell>
          <cell r="F1324">
            <v>29580814.52</v>
          </cell>
          <cell r="G1324">
            <v>0</v>
          </cell>
          <cell r="H1324">
            <v>321659.28000000003</v>
          </cell>
        </row>
        <row r="1325">
          <cell r="C1325" t="str">
            <v>30102914</v>
          </cell>
          <cell r="D1325" t="str">
            <v>CARİ HESAP ÖFK</v>
          </cell>
          <cell r="E1325">
            <v>0</v>
          </cell>
          <cell r="F1325">
            <v>550</v>
          </cell>
          <cell r="G1325">
            <v>0</v>
          </cell>
          <cell r="H1325">
            <v>550</v>
          </cell>
        </row>
        <row r="1326">
          <cell r="C1326" t="str">
            <v>30102921</v>
          </cell>
          <cell r="D1326" t="str">
            <v>CARİ HESAP ÖFK</v>
          </cell>
          <cell r="E1326">
            <v>5534402.4900000002</v>
          </cell>
          <cell r="F1326">
            <v>5970644.2699999996</v>
          </cell>
          <cell r="G1326">
            <v>0</v>
          </cell>
          <cell r="H1326">
            <v>436241.78</v>
          </cell>
        </row>
        <row r="1327">
          <cell r="C1327" t="str">
            <v>30103901</v>
          </cell>
          <cell r="D1327" t="str">
            <v>YP DERNEK VE KO</v>
          </cell>
          <cell r="E1327">
            <v>411356854487.97998</v>
          </cell>
          <cell r="F1327">
            <v>446229138282.90002</v>
          </cell>
          <cell r="G1327">
            <v>0</v>
          </cell>
          <cell r="H1327">
            <v>34872283794.919998</v>
          </cell>
        </row>
        <row r="1328">
          <cell r="C1328" t="str">
            <v>30103902</v>
          </cell>
          <cell r="D1328" t="str">
            <v>YP DERNEK VE KO</v>
          </cell>
          <cell r="E1328">
            <v>360322327.05000001</v>
          </cell>
          <cell r="F1328">
            <v>360340184.66000003</v>
          </cell>
          <cell r="G1328">
            <v>0</v>
          </cell>
          <cell r="H1328">
            <v>17857.61</v>
          </cell>
        </row>
        <row r="1329">
          <cell r="C1329" t="str">
            <v>30103907</v>
          </cell>
          <cell r="D1329" t="str">
            <v>YP DERNEK VE KO</v>
          </cell>
          <cell r="E1329">
            <v>0</v>
          </cell>
          <cell r="F1329">
            <v>2662</v>
          </cell>
          <cell r="G1329">
            <v>0</v>
          </cell>
          <cell r="H1329">
            <v>2662</v>
          </cell>
        </row>
        <row r="1330">
          <cell r="C1330" t="str">
            <v>30103910</v>
          </cell>
          <cell r="D1330" t="str">
            <v>YP DERNEK VE KO</v>
          </cell>
          <cell r="E1330">
            <v>0</v>
          </cell>
          <cell r="F1330">
            <v>4033.28</v>
          </cell>
          <cell r="G1330">
            <v>0</v>
          </cell>
          <cell r="H1330">
            <v>4033.28</v>
          </cell>
        </row>
        <row r="1331">
          <cell r="C1331" t="str">
            <v>30103911</v>
          </cell>
          <cell r="D1331" t="str">
            <v>YP DERNEK VE KO</v>
          </cell>
          <cell r="E1331">
            <v>0</v>
          </cell>
          <cell r="F1331">
            <v>76.349999999999994</v>
          </cell>
          <cell r="G1331">
            <v>0</v>
          </cell>
          <cell r="H1331">
            <v>76.349999999999994</v>
          </cell>
        </row>
        <row r="1332">
          <cell r="C1332" t="str">
            <v>30103917</v>
          </cell>
          <cell r="D1332" t="str">
            <v>YP DERNEK VE KO</v>
          </cell>
          <cell r="E1332">
            <v>0</v>
          </cell>
          <cell r="F1332">
            <v>1040</v>
          </cell>
          <cell r="G1332">
            <v>0</v>
          </cell>
          <cell r="H1332">
            <v>1040</v>
          </cell>
        </row>
        <row r="1333">
          <cell r="C1333" t="str">
            <v>30103921</v>
          </cell>
          <cell r="D1333" t="str">
            <v>YP DERNEK VE KO</v>
          </cell>
          <cell r="E1333">
            <v>607561.82999999996</v>
          </cell>
          <cell r="F1333">
            <v>611994.67000000004</v>
          </cell>
          <cell r="G1333">
            <v>0</v>
          </cell>
          <cell r="H1333">
            <v>4432.84</v>
          </cell>
        </row>
        <row r="1334">
          <cell r="C1334" t="str">
            <v>30105901</v>
          </cell>
          <cell r="D1334" t="str">
            <v>CARİ HES.FON MÜ</v>
          </cell>
          <cell r="E1334">
            <v>40756755555.32</v>
          </cell>
          <cell r="F1334">
            <v>55327673283.32</v>
          </cell>
          <cell r="G1334">
            <v>0</v>
          </cell>
          <cell r="H1334">
            <v>14570917728</v>
          </cell>
        </row>
        <row r="1335">
          <cell r="C1335" t="str">
            <v>30105902</v>
          </cell>
          <cell r="D1335" t="str">
            <v>CARİ HES.FON MÜ</v>
          </cell>
          <cell r="E1335">
            <v>131688</v>
          </cell>
          <cell r="F1335">
            <v>142341</v>
          </cell>
          <cell r="G1335">
            <v>0</v>
          </cell>
          <cell r="H1335">
            <v>10653</v>
          </cell>
        </row>
        <row r="1336">
          <cell r="C1336" t="str">
            <v>30105921</v>
          </cell>
          <cell r="D1336" t="str">
            <v>CARİ HES.FON MÜ</v>
          </cell>
          <cell r="E1336">
            <v>186780</v>
          </cell>
          <cell r="F1336">
            <v>186780</v>
          </cell>
          <cell r="G1336">
            <v>0</v>
          </cell>
          <cell r="H1336">
            <v>0</v>
          </cell>
        </row>
        <row r="1337">
          <cell r="C1337" t="str">
            <v/>
          </cell>
          <cell r="E1337" t="str">
            <v>----------------------</v>
          </cell>
          <cell r="F1337" t="str">
            <v>----------------------</v>
          </cell>
          <cell r="G1337" t="str">
            <v>----------------------</v>
          </cell>
          <cell r="H1337" t="str">
            <v>----------------------</v>
          </cell>
        </row>
        <row r="1338">
          <cell r="C1338" t="str">
            <v>301HESAP</v>
          </cell>
          <cell r="D1338" t="str">
            <v>LAMI...:</v>
          </cell>
          <cell r="E1338">
            <v>637655328604762</v>
          </cell>
          <cell r="F1338">
            <v>707981879788474</v>
          </cell>
          <cell r="G1338">
            <v>0</v>
          </cell>
          <cell r="H1338">
            <v>70326551183712</v>
          </cell>
        </row>
        <row r="1339">
          <cell r="C1339" t="str">
            <v>304901</v>
          </cell>
          <cell r="D1339" t="str">
            <v>RES.,TIC. VE DI</v>
          </cell>
          <cell r="E1339">
            <v>5645500000</v>
          </cell>
          <cell r="F1339">
            <v>5645500000</v>
          </cell>
          <cell r="G1339">
            <v>0</v>
          </cell>
          <cell r="H1339">
            <v>0</v>
          </cell>
        </row>
        <row r="1340">
          <cell r="C1340" t="str">
            <v>30400901</v>
          </cell>
          <cell r="D1340" t="str">
            <v>RES.TIC.VE DIG.</v>
          </cell>
          <cell r="E1340">
            <v>5645500000</v>
          </cell>
          <cell r="F1340">
            <v>5645500000</v>
          </cell>
          <cell r="G1340">
            <v>0</v>
          </cell>
          <cell r="H1340">
            <v>0</v>
          </cell>
        </row>
        <row r="1341">
          <cell r="C1341" t="str">
            <v/>
          </cell>
          <cell r="E1341" t="str">
            <v>----------------------</v>
          </cell>
          <cell r="F1341" t="str">
            <v>----------------------</v>
          </cell>
          <cell r="G1341" t="str">
            <v>----------------------</v>
          </cell>
          <cell r="H1341" t="str">
            <v>----------------------</v>
          </cell>
        </row>
        <row r="1342">
          <cell r="C1342" t="str">
            <v>304HESAP</v>
          </cell>
          <cell r="D1342" t="str">
            <v>LAMI...:</v>
          </cell>
          <cell r="E1342">
            <v>5645500000</v>
          </cell>
          <cell r="F1342">
            <v>5645500000</v>
          </cell>
          <cell r="G1342">
            <v>0</v>
          </cell>
          <cell r="H1342">
            <v>0</v>
          </cell>
        </row>
        <row r="1343">
          <cell r="C1343" t="str">
            <v/>
          </cell>
        </row>
        <row r="1344">
          <cell r="C1344" t="str">
            <v>310901</v>
          </cell>
          <cell r="D1344" t="str">
            <v>KATILIM HESAPLA</v>
          </cell>
          <cell r="E1344">
            <v>101397207375341</v>
          </cell>
          <cell r="F1344">
            <v>185014287162680</v>
          </cell>
          <cell r="G1344">
            <v>0</v>
          </cell>
          <cell r="H1344">
            <v>83617079787338.5</v>
          </cell>
        </row>
        <row r="1345">
          <cell r="C1345" t="str">
            <v>31000901</v>
          </cell>
          <cell r="D1345" t="str">
            <v>30 GUN GVKF HES</v>
          </cell>
          <cell r="E1345">
            <v>101397207375341</v>
          </cell>
          <cell r="F1345">
            <v>185014287162680</v>
          </cell>
          <cell r="G1345">
            <v>0</v>
          </cell>
          <cell r="H1345">
            <v>83617079787338.5</v>
          </cell>
        </row>
        <row r="1346">
          <cell r="C1346" t="str">
            <v>310000901</v>
          </cell>
          <cell r="D1346" t="str">
            <v>30 GVKF GERCEK</v>
          </cell>
          <cell r="E1346">
            <v>82903873650732.406</v>
          </cell>
          <cell r="F1346">
            <v>159627707692288</v>
          </cell>
          <cell r="G1346">
            <v>0</v>
          </cell>
          <cell r="H1346">
            <v>76723834041555.5</v>
          </cell>
        </row>
        <row r="1347">
          <cell r="C1347" t="str">
            <v>310001901</v>
          </cell>
          <cell r="D1347" t="str">
            <v>30 GVKF TUZEL K</v>
          </cell>
          <cell r="E1347">
            <v>17574772774641</v>
          </cell>
          <cell r="F1347">
            <v>23686875262370</v>
          </cell>
          <cell r="G1347">
            <v>0</v>
          </cell>
          <cell r="H1347">
            <v>6112102487729</v>
          </cell>
        </row>
        <row r="1348">
          <cell r="C1348" t="str">
            <v>310003901</v>
          </cell>
          <cell r="D1348" t="str">
            <v>30 GVKF DERNEKL</v>
          </cell>
          <cell r="E1348">
            <v>918560949968</v>
          </cell>
          <cell r="F1348">
            <v>1699704208022</v>
          </cell>
          <cell r="G1348">
            <v>0</v>
          </cell>
          <cell r="H1348">
            <v>781143258054</v>
          </cell>
        </row>
        <row r="1349">
          <cell r="C1349" t="str">
            <v/>
          </cell>
          <cell r="E1349" t="str">
            <v>----------------------</v>
          </cell>
          <cell r="F1349" t="str">
            <v>----------------------</v>
          </cell>
          <cell r="G1349" t="str">
            <v>----------------------</v>
          </cell>
          <cell r="H1349" t="str">
            <v>----------------------</v>
          </cell>
        </row>
        <row r="1350">
          <cell r="C1350" t="str">
            <v>310HESAP</v>
          </cell>
          <cell r="D1350" t="str">
            <v>LAMI...:</v>
          </cell>
          <cell r="E1350">
            <v>101397207375341</v>
          </cell>
          <cell r="F1350">
            <v>185014287162680</v>
          </cell>
          <cell r="G1350">
            <v>0</v>
          </cell>
          <cell r="H1350">
            <v>83617079787338.5</v>
          </cell>
        </row>
        <row r="1351">
          <cell r="C1351" t="str">
            <v/>
          </cell>
        </row>
        <row r="1352">
          <cell r="C1352" t="str">
            <v>311901</v>
          </cell>
          <cell r="D1352" t="str">
            <v>KATILIM HESABI</v>
          </cell>
          <cell r="E1352">
            <v>1521666737165640</v>
          </cell>
          <cell r="F1352">
            <v>1704001729996120</v>
          </cell>
          <cell r="G1352">
            <v>0</v>
          </cell>
          <cell r="H1352">
            <v>182334992830475</v>
          </cell>
        </row>
        <row r="1353">
          <cell r="C1353" t="str">
            <v>311902</v>
          </cell>
          <cell r="D1353" t="str">
            <v>KATILIM HESABI</v>
          </cell>
          <cell r="E1353">
            <v>165068200.36000001</v>
          </cell>
          <cell r="F1353">
            <v>259405044.09999999</v>
          </cell>
          <cell r="G1353">
            <v>0</v>
          </cell>
          <cell r="H1353">
            <v>94336843.739999995</v>
          </cell>
        </row>
        <row r="1354">
          <cell r="C1354" t="str">
            <v>311921</v>
          </cell>
          <cell r="D1354" t="str">
            <v>KATILIM HESABI</v>
          </cell>
          <cell r="E1354">
            <v>34991463.670000002</v>
          </cell>
          <cell r="F1354">
            <v>69546867.260000005</v>
          </cell>
          <cell r="G1354">
            <v>0</v>
          </cell>
          <cell r="H1354">
            <v>34555403.590000004</v>
          </cell>
        </row>
        <row r="1355">
          <cell r="C1355" t="str">
            <v>31100901</v>
          </cell>
          <cell r="D1355" t="str">
            <v>30 GUN KATILMA</v>
          </cell>
          <cell r="E1355">
            <v>1521666737165640</v>
          </cell>
          <cell r="F1355">
            <v>1704001729996120</v>
          </cell>
          <cell r="G1355">
            <v>0</v>
          </cell>
          <cell r="H1355">
            <v>182334992830475</v>
          </cell>
        </row>
        <row r="1356">
          <cell r="C1356" t="str">
            <v>31100902</v>
          </cell>
          <cell r="D1356" t="str">
            <v>30 GUN KATILMA</v>
          </cell>
          <cell r="E1356">
            <v>165068200.36000001</v>
          </cell>
          <cell r="F1356">
            <v>259405044.09999999</v>
          </cell>
          <cell r="G1356">
            <v>0</v>
          </cell>
          <cell r="H1356">
            <v>94336843.739999995</v>
          </cell>
        </row>
        <row r="1357">
          <cell r="C1357" t="str">
            <v>31100921</v>
          </cell>
          <cell r="D1357" t="str">
            <v>30 GUN KATILMA</v>
          </cell>
          <cell r="E1357">
            <v>34991463.670000002</v>
          </cell>
          <cell r="F1357">
            <v>69546867.260000005</v>
          </cell>
          <cell r="G1357">
            <v>0</v>
          </cell>
          <cell r="H1357">
            <v>34555403.590000004</v>
          </cell>
        </row>
        <row r="1358">
          <cell r="C1358" t="str">
            <v>311000901</v>
          </cell>
          <cell r="D1358" t="str">
            <v>30 GVKF GERCEK</v>
          </cell>
          <cell r="E1358">
            <v>1399949399190180</v>
          </cell>
          <cell r="F1358">
            <v>1569602103597960</v>
          </cell>
          <cell r="G1358">
            <v>0</v>
          </cell>
          <cell r="H1358">
            <v>169652704407779</v>
          </cell>
        </row>
        <row r="1359">
          <cell r="C1359" t="str">
            <v>311000902</v>
          </cell>
          <cell r="D1359" t="str">
            <v>30 GVKF GERCEK</v>
          </cell>
          <cell r="E1359">
            <v>136064348.97</v>
          </cell>
          <cell r="F1359">
            <v>223053466.94999999</v>
          </cell>
          <cell r="G1359">
            <v>0</v>
          </cell>
          <cell r="H1359">
            <v>86989117.980000004</v>
          </cell>
        </row>
        <row r="1360">
          <cell r="C1360" t="str">
            <v>311000921</v>
          </cell>
          <cell r="D1360" t="str">
            <v>30 GVKF GERCEK</v>
          </cell>
          <cell r="E1360">
            <v>33180143.52</v>
          </cell>
          <cell r="F1360">
            <v>66029118.670000002</v>
          </cell>
          <cell r="G1360">
            <v>0</v>
          </cell>
          <cell r="H1360">
            <v>32848975.149999999</v>
          </cell>
        </row>
        <row r="1361">
          <cell r="C1361" t="str">
            <v>311001901</v>
          </cell>
          <cell r="D1361" t="str">
            <v>30 GVKF TUZEL K</v>
          </cell>
          <cell r="E1361">
            <v>116283395570691</v>
          </cell>
          <cell r="F1361">
            <v>126824269932210</v>
          </cell>
          <cell r="G1361">
            <v>0</v>
          </cell>
          <cell r="H1361">
            <v>10540874361519.1</v>
          </cell>
        </row>
        <row r="1362">
          <cell r="C1362" t="str">
            <v>311001902</v>
          </cell>
          <cell r="D1362" t="str">
            <v>30 GVKF TUZEL K</v>
          </cell>
          <cell r="E1362">
            <v>28913858.140000001</v>
          </cell>
          <cell r="F1362">
            <v>35498729.710000001</v>
          </cell>
          <cell r="G1362">
            <v>0</v>
          </cell>
          <cell r="H1362">
            <v>6584871.5700000003</v>
          </cell>
        </row>
        <row r="1363">
          <cell r="C1363" t="str">
            <v>311001921</v>
          </cell>
          <cell r="D1363" t="str">
            <v>30 GVKF TUZEL K</v>
          </cell>
          <cell r="E1363">
            <v>1509552.59</v>
          </cell>
          <cell r="F1363">
            <v>2504170.85</v>
          </cell>
          <cell r="G1363">
            <v>0</v>
          </cell>
          <cell r="H1363">
            <v>994618.26</v>
          </cell>
        </row>
        <row r="1364">
          <cell r="C1364" t="str">
            <v>311003901</v>
          </cell>
          <cell r="D1364" t="str">
            <v>30 GVKF DERNEK</v>
          </cell>
          <cell r="E1364">
            <v>5433942404770.2998</v>
          </cell>
          <cell r="F1364">
            <v>7575356465946.9297</v>
          </cell>
          <cell r="G1364">
            <v>0</v>
          </cell>
          <cell r="H1364">
            <v>2141414061176.6299</v>
          </cell>
        </row>
        <row r="1365">
          <cell r="C1365" t="str">
            <v>311003902</v>
          </cell>
          <cell r="D1365" t="str">
            <v>30 GVKF DERNEK</v>
          </cell>
          <cell r="E1365">
            <v>89993.25</v>
          </cell>
          <cell r="F1365">
            <v>852847.44</v>
          </cell>
          <cell r="G1365">
            <v>0</v>
          </cell>
          <cell r="H1365">
            <v>762854.19</v>
          </cell>
        </row>
        <row r="1366">
          <cell r="C1366" t="str">
            <v>311003921</v>
          </cell>
          <cell r="D1366" t="str">
            <v>30 GVKF DERNEK</v>
          </cell>
          <cell r="E1366">
            <v>301767.56</v>
          </cell>
          <cell r="F1366">
            <v>1013577.74</v>
          </cell>
          <cell r="G1366">
            <v>0</v>
          </cell>
          <cell r="H1366">
            <v>711810.18</v>
          </cell>
        </row>
        <row r="1367">
          <cell r="C1367" t="str">
            <v/>
          </cell>
          <cell r="E1367" t="str">
            <v>----------------------</v>
          </cell>
          <cell r="F1367" t="str">
            <v>----------------------</v>
          </cell>
          <cell r="G1367" t="str">
            <v>----------------------</v>
          </cell>
          <cell r="H1367" t="str">
            <v>----------------------</v>
          </cell>
        </row>
        <row r="1368">
          <cell r="C1368" t="str">
            <v>311HESAP</v>
          </cell>
          <cell r="D1368" t="str">
            <v>LAMI...:</v>
          </cell>
          <cell r="E1368">
            <v>1521666937225300</v>
          </cell>
          <cell r="F1368">
            <v>1704002058948030</v>
          </cell>
          <cell r="G1368">
            <v>0</v>
          </cell>
          <cell r="H1368">
            <v>182335121722723</v>
          </cell>
        </row>
        <row r="1369">
          <cell r="C1369" t="str">
            <v/>
          </cell>
        </row>
        <row r="1370">
          <cell r="C1370" t="str">
            <v>312901</v>
          </cell>
          <cell r="D1370" t="str">
            <v>KATILMA HESAPLA</v>
          </cell>
          <cell r="E1370">
            <v>3340190786853</v>
          </cell>
          <cell r="F1370">
            <v>11551051528839</v>
          </cell>
          <cell r="G1370">
            <v>0</v>
          </cell>
          <cell r="H1370">
            <v>8210860741986</v>
          </cell>
        </row>
        <row r="1371">
          <cell r="C1371" t="str">
            <v>31200901</v>
          </cell>
          <cell r="D1371" t="str">
            <v>KATILMA HES 90</v>
          </cell>
          <cell r="E1371">
            <v>3340190786853</v>
          </cell>
          <cell r="F1371">
            <v>11551051528839</v>
          </cell>
          <cell r="G1371">
            <v>0</v>
          </cell>
          <cell r="H1371">
            <v>8210860741986</v>
          </cell>
        </row>
        <row r="1372">
          <cell r="C1372" t="str">
            <v>312000901</v>
          </cell>
          <cell r="D1372" t="str">
            <v>90 GVKF GERCEK</v>
          </cell>
          <cell r="E1372">
            <v>2965607321766</v>
          </cell>
          <cell r="F1372">
            <v>10907010763241</v>
          </cell>
          <cell r="G1372">
            <v>0</v>
          </cell>
          <cell r="H1372">
            <v>7941403441475</v>
          </cell>
        </row>
        <row r="1373">
          <cell r="C1373" t="str">
            <v>312001901</v>
          </cell>
          <cell r="D1373" t="str">
            <v>90 GVKF TUZEL K</v>
          </cell>
          <cell r="E1373">
            <v>123687995221</v>
          </cell>
          <cell r="F1373">
            <v>378070848709</v>
          </cell>
          <cell r="G1373">
            <v>0</v>
          </cell>
          <cell r="H1373">
            <v>254382853488</v>
          </cell>
        </row>
        <row r="1374">
          <cell r="C1374" t="str">
            <v>312003901</v>
          </cell>
          <cell r="D1374" t="str">
            <v>90 GVKF DERNEK</v>
          </cell>
          <cell r="E1374">
            <v>250895469866</v>
          </cell>
          <cell r="F1374">
            <v>265969916889</v>
          </cell>
          <cell r="G1374">
            <v>0</v>
          </cell>
          <cell r="H1374">
            <v>15074447023</v>
          </cell>
        </row>
        <row r="1375">
          <cell r="C1375" t="str">
            <v/>
          </cell>
          <cell r="E1375" t="str">
            <v>----------------------</v>
          </cell>
          <cell r="F1375" t="str">
            <v>----------------------</v>
          </cell>
          <cell r="G1375" t="str">
            <v>----------------------</v>
          </cell>
          <cell r="H1375" t="str">
            <v>----------------------</v>
          </cell>
        </row>
        <row r="1376">
          <cell r="C1376" t="str">
            <v>312HESAP</v>
          </cell>
          <cell r="D1376" t="str">
            <v>LAMI...:</v>
          </cell>
          <cell r="E1376">
            <v>3340190786853</v>
          </cell>
          <cell r="F1376">
            <v>11551051528839</v>
          </cell>
          <cell r="G1376">
            <v>0</v>
          </cell>
          <cell r="H1376">
            <v>8210860741986</v>
          </cell>
        </row>
        <row r="1377">
          <cell r="C1377" t="str">
            <v/>
          </cell>
        </row>
        <row r="1378">
          <cell r="C1378" t="str">
            <v>313901</v>
          </cell>
          <cell r="D1378" t="str">
            <v>KATILMA HESAPLA</v>
          </cell>
          <cell r="E1378">
            <v>602704104105672</v>
          </cell>
          <cell r="F1378">
            <v>669802418945547</v>
          </cell>
          <cell r="G1378">
            <v>0</v>
          </cell>
          <cell r="H1378">
            <v>67098314839874.602</v>
          </cell>
        </row>
        <row r="1379">
          <cell r="C1379" t="str">
            <v>313902</v>
          </cell>
          <cell r="D1379" t="str">
            <v>KATILMA HESAPLA</v>
          </cell>
          <cell r="E1379">
            <v>14428799.609999999</v>
          </cell>
          <cell r="F1379">
            <v>43415161.109999999</v>
          </cell>
          <cell r="G1379">
            <v>0</v>
          </cell>
          <cell r="H1379">
            <v>28986361.5</v>
          </cell>
        </row>
        <row r="1380">
          <cell r="C1380" t="str">
            <v>313921</v>
          </cell>
          <cell r="D1380" t="str">
            <v>KATILMA HESAPLA</v>
          </cell>
          <cell r="E1380">
            <v>7340985.0700000003</v>
          </cell>
          <cell r="F1380">
            <v>25137182.84</v>
          </cell>
          <cell r="G1380">
            <v>0</v>
          </cell>
          <cell r="H1380">
            <v>17796197.77</v>
          </cell>
        </row>
        <row r="1381">
          <cell r="C1381" t="str">
            <v>31300901</v>
          </cell>
          <cell r="D1381" t="str">
            <v>KATILMA HES.90</v>
          </cell>
          <cell r="E1381">
            <v>602704104105672</v>
          </cell>
          <cell r="F1381">
            <v>669802418945547</v>
          </cell>
          <cell r="G1381">
            <v>0</v>
          </cell>
          <cell r="H1381">
            <v>67098314839874.602</v>
          </cell>
        </row>
        <row r="1382">
          <cell r="C1382" t="str">
            <v>31300902</v>
          </cell>
          <cell r="D1382" t="str">
            <v>KATILMA HES.90</v>
          </cell>
          <cell r="E1382">
            <v>14428799.609999999</v>
          </cell>
          <cell r="F1382">
            <v>43415161.109999999</v>
          </cell>
          <cell r="G1382">
            <v>0</v>
          </cell>
          <cell r="H1382">
            <v>28986361.5</v>
          </cell>
        </row>
        <row r="1383">
          <cell r="C1383" t="str">
            <v>31300921</v>
          </cell>
          <cell r="D1383" t="str">
            <v>KATILMA HES.90</v>
          </cell>
          <cell r="E1383">
            <v>7340985.0700000003</v>
          </cell>
          <cell r="F1383">
            <v>25137182.84</v>
          </cell>
          <cell r="G1383">
            <v>0</v>
          </cell>
          <cell r="H1383">
            <v>17796197.77</v>
          </cell>
        </row>
        <row r="1384">
          <cell r="C1384" t="str">
            <v>313000901</v>
          </cell>
          <cell r="D1384" t="str">
            <v>90 GVKF GERCEK</v>
          </cell>
          <cell r="E1384">
            <v>592594243428634</v>
          </cell>
          <cell r="F1384">
            <v>657858464704323</v>
          </cell>
          <cell r="G1384">
            <v>0</v>
          </cell>
          <cell r="H1384">
            <v>65264221275688.703</v>
          </cell>
        </row>
        <row r="1385">
          <cell r="C1385" t="str">
            <v>313000902</v>
          </cell>
          <cell r="D1385" t="str">
            <v>90 GVKF GERCEK</v>
          </cell>
          <cell r="E1385">
            <v>13493176.24</v>
          </cell>
          <cell r="F1385">
            <v>41464018.270000003</v>
          </cell>
          <cell r="G1385">
            <v>0</v>
          </cell>
          <cell r="H1385">
            <v>27970842.030000001</v>
          </cell>
        </row>
        <row r="1386">
          <cell r="C1386" t="str">
            <v>313000921</v>
          </cell>
          <cell r="D1386" t="str">
            <v>90 GVKF GERCEK</v>
          </cell>
          <cell r="E1386">
            <v>7125901.9199999999</v>
          </cell>
          <cell r="F1386">
            <v>24633557.100000001</v>
          </cell>
          <cell r="G1386">
            <v>0</v>
          </cell>
          <cell r="H1386">
            <v>17507655.18</v>
          </cell>
        </row>
        <row r="1387">
          <cell r="C1387" t="str">
            <v>313001901</v>
          </cell>
          <cell r="D1387" t="str">
            <v>90 GVKF TUZEL K</v>
          </cell>
          <cell r="E1387">
            <v>8203622193566.5</v>
          </cell>
          <cell r="F1387">
            <v>10037202444504.199</v>
          </cell>
          <cell r="G1387">
            <v>0</v>
          </cell>
          <cell r="H1387">
            <v>1833580250937.71</v>
          </cell>
        </row>
        <row r="1388">
          <cell r="C1388" t="str">
            <v>313001902</v>
          </cell>
          <cell r="D1388" t="str">
            <v>90 GVKF TUZEL K</v>
          </cell>
          <cell r="E1388">
            <v>649543.21</v>
          </cell>
          <cell r="F1388">
            <v>1665062.68</v>
          </cell>
          <cell r="G1388">
            <v>0</v>
          </cell>
          <cell r="H1388">
            <v>1015519.47</v>
          </cell>
        </row>
        <row r="1389">
          <cell r="C1389" t="str">
            <v>313001921</v>
          </cell>
          <cell r="D1389" t="str">
            <v>90 GVKF TUZEL K</v>
          </cell>
          <cell r="E1389">
            <v>72252.59</v>
          </cell>
          <cell r="F1389">
            <v>360462.41</v>
          </cell>
          <cell r="G1389">
            <v>0</v>
          </cell>
          <cell r="H1389">
            <v>288209.82</v>
          </cell>
        </row>
        <row r="1390">
          <cell r="C1390" t="str">
            <v>313003901</v>
          </cell>
          <cell r="D1390" t="str">
            <v>90 GVKF DERNEK</v>
          </cell>
          <cell r="E1390">
            <v>1906238483470.96</v>
          </cell>
          <cell r="F1390">
            <v>1906751796719.1899</v>
          </cell>
          <cell r="G1390">
            <v>0</v>
          </cell>
          <cell r="H1390">
            <v>513313248.23000002</v>
          </cell>
        </row>
        <row r="1391">
          <cell r="C1391" t="str">
            <v>313003902</v>
          </cell>
          <cell r="D1391" t="str">
            <v>90 GVKF DERNEK</v>
          </cell>
          <cell r="E1391">
            <v>286080.15999999997</v>
          </cell>
          <cell r="F1391">
            <v>286080.15999999997</v>
          </cell>
          <cell r="G1391">
            <v>0</v>
          </cell>
          <cell r="H1391">
            <v>0</v>
          </cell>
        </row>
        <row r="1392">
          <cell r="C1392" t="str">
            <v>313003921</v>
          </cell>
          <cell r="D1392" t="str">
            <v>90 GVKF DERNEK</v>
          </cell>
          <cell r="E1392">
            <v>142830.56</v>
          </cell>
          <cell r="F1392">
            <v>143163.32999999999</v>
          </cell>
          <cell r="G1392">
            <v>0</v>
          </cell>
          <cell r="H1392">
            <v>332.77</v>
          </cell>
        </row>
        <row r="1393">
          <cell r="C1393" t="str">
            <v/>
          </cell>
          <cell r="E1393" t="str">
            <v>----------------------</v>
          </cell>
          <cell r="F1393" t="str">
            <v>----------------------</v>
          </cell>
          <cell r="G1393" t="str">
            <v>----------------------</v>
          </cell>
          <cell r="H1393" t="str">
            <v>----------------------</v>
          </cell>
        </row>
        <row r="1394">
          <cell r="C1394" t="str">
            <v>313HESAP</v>
          </cell>
          <cell r="D1394" t="str">
            <v>LAMI...:</v>
          </cell>
          <cell r="E1394">
            <v>602704125875457</v>
          </cell>
          <cell r="F1394">
            <v>669802487497891</v>
          </cell>
          <cell r="G1394">
            <v>0</v>
          </cell>
          <cell r="H1394">
            <v>67098361622433.898</v>
          </cell>
        </row>
        <row r="1395">
          <cell r="C1395" t="str">
            <v/>
          </cell>
        </row>
        <row r="1396">
          <cell r="C1396" t="str">
            <v>314901</v>
          </cell>
          <cell r="D1396" t="str">
            <v>KATILMA HESAPLA</v>
          </cell>
          <cell r="E1396">
            <v>409519473294</v>
          </cell>
          <cell r="F1396">
            <v>1556045742040</v>
          </cell>
          <cell r="G1396">
            <v>0</v>
          </cell>
          <cell r="H1396">
            <v>1146526268746</v>
          </cell>
        </row>
        <row r="1397">
          <cell r="C1397" t="str">
            <v>31400901</v>
          </cell>
          <cell r="D1397" t="str">
            <v>KATILMA HESAPLA</v>
          </cell>
          <cell r="E1397">
            <v>409519473294</v>
          </cell>
          <cell r="F1397">
            <v>1556045742040</v>
          </cell>
          <cell r="G1397">
            <v>0</v>
          </cell>
          <cell r="H1397">
            <v>1146526268746</v>
          </cell>
        </row>
        <row r="1398">
          <cell r="C1398" t="str">
            <v>314000901</v>
          </cell>
          <cell r="D1398" t="str">
            <v>180 GVKF GERCEK</v>
          </cell>
          <cell r="E1398">
            <v>409400202284</v>
          </cell>
          <cell r="F1398">
            <v>1552867045309</v>
          </cell>
          <cell r="G1398">
            <v>0</v>
          </cell>
          <cell r="H1398">
            <v>1143466843025</v>
          </cell>
        </row>
        <row r="1399">
          <cell r="C1399" t="str">
            <v>314001901</v>
          </cell>
          <cell r="D1399" t="str">
            <v>180 GVKF TUZEL</v>
          </cell>
          <cell r="E1399">
            <v>118271010</v>
          </cell>
          <cell r="F1399">
            <v>3122141066</v>
          </cell>
          <cell r="G1399">
            <v>0</v>
          </cell>
          <cell r="H1399">
            <v>3003870056</v>
          </cell>
        </row>
        <row r="1400">
          <cell r="C1400" t="str">
            <v>314003901</v>
          </cell>
          <cell r="D1400" t="str">
            <v>180 GVKF DERNEK</v>
          </cell>
          <cell r="E1400">
            <v>1000000</v>
          </cell>
          <cell r="F1400">
            <v>56555665</v>
          </cell>
          <cell r="G1400">
            <v>0</v>
          </cell>
          <cell r="H1400">
            <v>55555665</v>
          </cell>
        </row>
        <row r="1401">
          <cell r="C1401" t="str">
            <v/>
          </cell>
          <cell r="E1401" t="str">
            <v>----------------------</v>
          </cell>
          <cell r="F1401" t="str">
            <v>----------------------</v>
          </cell>
          <cell r="G1401" t="str">
            <v>----------------------</v>
          </cell>
          <cell r="H1401" t="str">
            <v>----------------------</v>
          </cell>
        </row>
        <row r="1402">
          <cell r="C1402" t="str">
            <v>314HESAP</v>
          </cell>
          <cell r="D1402" t="str">
            <v>LAMI...:</v>
          </cell>
          <cell r="E1402">
            <v>409519473294</v>
          </cell>
          <cell r="F1402">
            <v>1556045742040</v>
          </cell>
          <cell r="G1402">
            <v>0</v>
          </cell>
          <cell r="H1402">
            <v>1146526268746</v>
          </cell>
        </row>
        <row r="1403">
          <cell r="C1403" t="str">
            <v/>
          </cell>
        </row>
        <row r="1404">
          <cell r="C1404" t="str">
            <v>315901</v>
          </cell>
          <cell r="D1404" t="str">
            <v>KATILMA HESAPLA</v>
          </cell>
          <cell r="E1404">
            <v>136763902128773</v>
          </cell>
          <cell r="F1404">
            <v>151152056554007</v>
          </cell>
          <cell r="G1404">
            <v>0</v>
          </cell>
          <cell r="H1404">
            <v>14388154425233.9</v>
          </cell>
        </row>
        <row r="1405">
          <cell r="C1405" t="str">
            <v>315902</v>
          </cell>
          <cell r="D1405" t="str">
            <v>KATILMA HESAPLA</v>
          </cell>
          <cell r="E1405">
            <v>1600837.14</v>
          </cell>
          <cell r="F1405">
            <v>7976157.9500000002</v>
          </cell>
          <cell r="G1405">
            <v>0</v>
          </cell>
          <cell r="H1405">
            <v>6375320.8099999996</v>
          </cell>
        </row>
        <row r="1406">
          <cell r="C1406" t="str">
            <v>315921</v>
          </cell>
          <cell r="D1406" t="str">
            <v>KATILMA HESAPLA</v>
          </cell>
          <cell r="E1406">
            <v>499631.09</v>
          </cell>
          <cell r="F1406">
            <v>4174167.37</v>
          </cell>
          <cell r="G1406">
            <v>0</v>
          </cell>
          <cell r="H1406">
            <v>3674536.28</v>
          </cell>
        </row>
        <row r="1407">
          <cell r="C1407" t="str">
            <v>31500901</v>
          </cell>
          <cell r="D1407" t="str">
            <v>KATILMA HES. 18</v>
          </cell>
          <cell r="E1407">
            <v>136763902128773</v>
          </cell>
          <cell r="F1407">
            <v>151152056554007</v>
          </cell>
          <cell r="G1407">
            <v>0</v>
          </cell>
          <cell r="H1407">
            <v>14388154425233.9</v>
          </cell>
        </row>
        <row r="1408">
          <cell r="C1408" t="str">
            <v>31500902</v>
          </cell>
          <cell r="D1408" t="str">
            <v>KATILMA HES. 18</v>
          </cell>
          <cell r="E1408">
            <v>1600837.14</v>
          </cell>
          <cell r="F1408">
            <v>7976157.9500000002</v>
          </cell>
          <cell r="G1408">
            <v>0</v>
          </cell>
          <cell r="H1408">
            <v>6375320.8099999996</v>
          </cell>
        </row>
        <row r="1409">
          <cell r="C1409" t="str">
            <v>31500921</v>
          </cell>
          <cell r="D1409" t="str">
            <v>KATILMA HES. 18</v>
          </cell>
          <cell r="E1409">
            <v>499631.09</v>
          </cell>
          <cell r="F1409">
            <v>4174167.37</v>
          </cell>
          <cell r="G1409">
            <v>0</v>
          </cell>
          <cell r="H1409">
            <v>3674536.28</v>
          </cell>
        </row>
        <row r="1410">
          <cell r="C1410" t="str">
            <v>315000901</v>
          </cell>
          <cell r="D1410" t="str">
            <v>180 GVKF GERCEK</v>
          </cell>
          <cell r="E1410">
            <v>136762825173068</v>
          </cell>
          <cell r="F1410">
            <v>151150979598302</v>
          </cell>
          <cell r="G1410">
            <v>0</v>
          </cell>
          <cell r="H1410">
            <v>14388154425233.9</v>
          </cell>
        </row>
        <row r="1411">
          <cell r="C1411" t="str">
            <v>315000902</v>
          </cell>
          <cell r="D1411" t="str">
            <v>180 GVKF GERCEK</v>
          </cell>
          <cell r="E1411">
            <v>1600168.67</v>
          </cell>
          <cell r="F1411">
            <v>7975489.4800000004</v>
          </cell>
          <cell r="G1411">
            <v>0</v>
          </cell>
          <cell r="H1411">
            <v>6375320.8099999996</v>
          </cell>
        </row>
        <row r="1412">
          <cell r="C1412" t="str">
            <v>315000921</v>
          </cell>
          <cell r="D1412" t="str">
            <v>180 GVKF GERCEK</v>
          </cell>
          <cell r="E1412">
            <v>497616.09</v>
          </cell>
          <cell r="F1412">
            <v>4172152.37</v>
          </cell>
          <cell r="G1412">
            <v>0</v>
          </cell>
          <cell r="H1412">
            <v>3674536.28</v>
          </cell>
        </row>
        <row r="1413">
          <cell r="C1413" t="str">
            <v>315001901</v>
          </cell>
          <cell r="D1413" t="str">
            <v>180 GVKF TUZEL</v>
          </cell>
          <cell r="E1413">
            <v>1076955705.1099999</v>
          </cell>
          <cell r="F1413">
            <v>1076955705.1099999</v>
          </cell>
          <cell r="G1413">
            <v>0</v>
          </cell>
          <cell r="H1413">
            <v>0</v>
          </cell>
        </row>
        <row r="1414">
          <cell r="C1414" t="str">
            <v>315001902</v>
          </cell>
          <cell r="D1414" t="str">
            <v>180 GVKF TUZEL</v>
          </cell>
          <cell r="E1414">
            <v>668.47</v>
          </cell>
          <cell r="F1414">
            <v>668.47</v>
          </cell>
          <cell r="G1414">
            <v>0</v>
          </cell>
          <cell r="H1414">
            <v>0</v>
          </cell>
        </row>
        <row r="1415">
          <cell r="C1415" t="str">
            <v>315001921</v>
          </cell>
          <cell r="D1415" t="str">
            <v>180 GVKF TUZEL</v>
          </cell>
          <cell r="E1415">
            <v>2015</v>
          </cell>
          <cell r="F1415">
            <v>2015</v>
          </cell>
          <cell r="G1415">
            <v>0</v>
          </cell>
          <cell r="H1415">
            <v>0</v>
          </cell>
        </row>
        <row r="1416">
          <cell r="C1416" t="str">
            <v/>
          </cell>
          <cell r="E1416" t="str">
            <v>----------------------</v>
          </cell>
          <cell r="F1416" t="str">
            <v>----------------------</v>
          </cell>
          <cell r="G1416" t="str">
            <v>----------------------</v>
          </cell>
          <cell r="H1416" t="str">
            <v>----------------------</v>
          </cell>
        </row>
        <row r="1417">
          <cell r="C1417" t="str">
            <v>315HESAP</v>
          </cell>
          <cell r="D1417" t="str">
            <v>LAMI...:</v>
          </cell>
          <cell r="E1417">
            <v>136763904229241</v>
          </cell>
          <cell r="F1417">
            <v>151152068704332</v>
          </cell>
          <cell r="G1417">
            <v>0</v>
          </cell>
          <cell r="H1417">
            <v>14388164475091</v>
          </cell>
        </row>
        <row r="1418">
          <cell r="C1418" t="str">
            <v/>
          </cell>
        </row>
        <row r="1419">
          <cell r="C1419" t="str">
            <v>316901</v>
          </cell>
          <cell r="D1419" t="str">
            <v>KATILMA HESAPLA</v>
          </cell>
          <cell r="E1419">
            <v>3192804750198</v>
          </cell>
          <cell r="F1419">
            <v>7300897776442</v>
          </cell>
          <cell r="G1419">
            <v>0</v>
          </cell>
          <cell r="H1419">
            <v>4108093026244</v>
          </cell>
        </row>
        <row r="1420">
          <cell r="C1420" t="str">
            <v>31600901</v>
          </cell>
          <cell r="D1420" t="str">
            <v>KATILMA HES. TP</v>
          </cell>
          <cell r="E1420">
            <v>3192804750198</v>
          </cell>
          <cell r="F1420">
            <v>7300897776442</v>
          </cell>
          <cell r="G1420">
            <v>0</v>
          </cell>
          <cell r="H1420">
            <v>4108093026244</v>
          </cell>
        </row>
        <row r="1421">
          <cell r="C1421" t="str">
            <v>316000901</v>
          </cell>
          <cell r="D1421" t="str">
            <v>360 GVKF GERCEK</v>
          </cell>
          <cell r="E1421">
            <v>3182815601283</v>
          </cell>
          <cell r="F1421">
            <v>7288052923087</v>
          </cell>
          <cell r="G1421">
            <v>0</v>
          </cell>
          <cell r="H1421">
            <v>4105237321804</v>
          </cell>
        </row>
        <row r="1422">
          <cell r="C1422" t="str">
            <v>316001901</v>
          </cell>
          <cell r="D1422" t="str">
            <v>360 GVKF TUZEL</v>
          </cell>
          <cell r="E1422">
            <v>9989148915</v>
          </cell>
          <cell r="F1422">
            <v>12844853355</v>
          </cell>
          <cell r="G1422">
            <v>0</v>
          </cell>
          <cell r="H1422">
            <v>2855704440</v>
          </cell>
        </row>
        <row r="1423">
          <cell r="C1423" t="str">
            <v/>
          </cell>
          <cell r="E1423" t="str">
            <v>----------------------</v>
          </cell>
          <cell r="F1423" t="str">
            <v>----------------------</v>
          </cell>
          <cell r="G1423" t="str">
            <v>----------------------</v>
          </cell>
          <cell r="H1423" t="str">
            <v>----------------------</v>
          </cell>
        </row>
        <row r="1424">
          <cell r="C1424" t="str">
            <v>316HESAP</v>
          </cell>
          <cell r="D1424" t="str">
            <v>LAMI...:</v>
          </cell>
          <cell r="E1424">
            <v>3192804750198</v>
          </cell>
          <cell r="F1424">
            <v>7300897776442</v>
          </cell>
          <cell r="G1424">
            <v>0</v>
          </cell>
          <cell r="H1424">
            <v>4108093026244</v>
          </cell>
        </row>
        <row r="1425">
          <cell r="C1425" t="str">
            <v/>
          </cell>
        </row>
        <row r="1426">
          <cell r="C1426" t="str">
            <v>317901</v>
          </cell>
          <cell r="D1426" t="str">
            <v>KATILMA HESAPLA</v>
          </cell>
          <cell r="E1426">
            <v>104673573794856</v>
          </cell>
          <cell r="F1426">
            <v>114232965672644</v>
          </cell>
          <cell r="G1426">
            <v>0</v>
          </cell>
          <cell r="H1426">
            <v>9559391877788.1699</v>
          </cell>
        </row>
        <row r="1427">
          <cell r="C1427" t="str">
            <v>317902</v>
          </cell>
          <cell r="D1427" t="str">
            <v>KATILMA HESAPLA</v>
          </cell>
          <cell r="E1427">
            <v>1278716.24</v>
          </cell>
          <cell r="F1427">
            <v>3808542.82</v>
          </cell>
          <cell r="G1427">
            <v>0</v>
          </cell>
          <cell r="H1427">
            <v>2529826.58</v>
          </cell>
        </row>
        <row r="1428">
          <cell r="C1428" t="str">
            <v>317921</v>
          </cell>
          <cell r="D1428" t="str">
            <v>KATILMA HESAPLA</v>
          </cell>
          <cell r="E1428">
            <v>1594517.19</v>
          </cell>
          <cell r="F1428">
            <v>5548469.4400000004</v>
          </cell>
          <cell r="G1428">
            <v>0</v>
          </cell>
          <cell r="H1428">
            <v>3953952.25</v>
          </cell>
        </row>
        <row r="1429">
          <cell r="C1429" t="str">
            <v>31700901</v>
          </cell>
          <cell r="D1429" t="str">
            <v>360 GVKF</v>
          </cell>
          <cell r="E1429">
            <v>104673573794856</v>
          </cell>
          <cell r="F1429">
            <v>114232965672644</v>
          </cell>
          <cell r="G1429">
            <v>0</v>
          </cell>
          <cell r="H1429">
            <v>9559391877788.1699</v>
          </cell>
        </row>
        <row r="1430">
          <cell r="C1430" t="str">
            <v>31700902</v>
          </cell>
          <cell r="D1430" t="str">
            <v>360 GVKF</v>
          </cell>
          <cell r="E1430">
            <v>1278716.24</v>
          </cell>
          <cell r="F1430">
            <v>3808542.82</v>
          </cell>
          <cell r="G1430">
            <v>0</v>
          </cell>
          <cell r="H1430">
            <v>2529826.58</v>
          </cell>
        </row>
        <row r="1431">
          <cell r="C1431" t="str">
            <v>31700921</v>
          </cell>
          <cell r="D1431" t="str">
            <v>360 GVKF</v>
          </cell>
          <cell r="E1431">
            <v>1594517.19</v>
          </cell>
          <cell r="F1431">
            <v>5548469.4400000004</v>
          </cell>
          <cell r="G1431">
            <v>0</v>
          </cell>
          <cell r="H1431">
            <v>3953952.25</v>
          </cell>
        </row>
        <row r="1432">
          <cell r="C1432" t="str">
            <v>317000901</v>
          </cell>
          <cell r="D1432" t="str">
            <v>360 GVKF GERCEK</v>
          </cell>
          <cell r="E1432">
            <v>104616235078844</v>
          </cell>
          <cell r="F1432">
            <v>114169753229174</v>
          </cell>
          <cell r="G1432">
            <v>0</v>
          </cell>
          <cell r="H1432">
            <v>9553518150330.0898</v>
          </cell>
        </row>
        <row r="1433">
          <cell r="C1433" t="str">
            <v>317000902</v>
          </cell>
          <cell r="D1433" t="str">
            <v>360 GVKF GERCEK</v>
          </cell>
          <cell r="E1433">
            <v>1278185.3700000001</v>
          </cell>
          <cell r="F1433">
            <v>3805522.03</v>
          </cell>
          <cell r="G1433">
            <v>0</v>
          </cell>
          <cell r="H1433">
            <v>2527336.66</v>
          </cell>
        </row>
        <row r="1434">
          <cell r="C1434" t="str">
            <v>317000921</v>
          </cell>
          <cell r="D1434" t="str">
            <v>360 GVKF GERCEK</v>
          </cell>
          <cell r="E1434">
            <v>1594517.19</v>
          </cell>
          <cell r="F1434">
            <v>5546869.4400000004</v>
          </cell>
          <cell r="G1434">
            <v>0</v>
          </cell>
          <cell r="H1434">
            <v>3952352.25</v>
          </cell>
        </row>
        <row r="1435">
          <cell r="C1435" t="str">
            <v>317001901</v>
          </cell>
          <cell r="D1435" t="str">
            <v>360 GVKF TUZEL</v>
          </cell>
          <cell r="E1435">
            <v>57338716011.239998</v>
          </cell>
          <cell r="F1435">
            <v>63212443469.32</v>
          </cell>
          <cell r="G1435">
            <v>0</v>
          </cell>
          <cell r="H1435">
            <v>5873727458.0799999</v>
          </cell>
        </row>
        <row r="1436">
          <cell r="C1436" t="str">
            <v>317001902</v>
          </cell>
          <cell r="D1436" t="str">
            <v>360 GVKF TUZEL</v>
          </cell>
          <cell r="E1436">
            <v>530.87</v>
          </cell>
          <cell r="F1436">
            <v>3020.79</v>
          </cell>
          <cell r="G1436">
            <v>0</v>
          </cell>
          <cell r="H1436">
            <v>2489.92</v>
          </cell>
        </row>
        <row r="1437">
          <cell r="C1437" t="str">
            <v>317001921</v>
          </cell>
          <cell r="D1437" t="str">
            <v>360 GVKF TUZEL</v>
          </cell>
          <cell r="E1437">
            <v>0</v>
          </cell>
          <cell r="F1437">
            <v>1600</v>
          </cell>
          <cell r="G1437">
            <v>0</v>
          </cell>
          <cell r="H1437">
            <v>1600</v>
          </cell>
        </row>
        <row r="1438">
          <cell r="C1438" t="str">
            <v/>
          </cell>
          <cell r="E1438" t="str">
            <v>----------------------</v>
          </cell>
          <cell r="F1438" t="str">
            <v>----------------------</v>
          </cell>
          <cell r="G1438" t="str">
            <v>----------------------</v>
          </cell>
          <cell r="H1438" t="str">
            <v>----------------------</v>
          </cell>
        </row>
        <row r="1439">
          <cell r="C1439" t="str">
            <v>317HESAP</v>
          </cell>
          <cell r="D1439" t="str">
            <v>LAMI...:</v>
          </cell>
          <cell r="E1439">
            <v>104673576668089</v>
          </cell>
          <cell r="F1439">
            <v>114232975029656</v>
          </cell>
          <cell r="G1439">
            <v>0</v>
          </cell>
          <cell r="H1439">
            <v>9559398361567</v>
          </cell>
        </row>
        <row r="1440">
          <cell r="C1440" t="str">
            <v/>
          </cell>
        </row>
        <row r="1441">
          <cell r="C1441" t="str">
            <v>321901</v>
          </cell>
          <cell r="D1441" t="str">
            <v>ÖZEL HAVUZ YP</v>
          </cell>
          <cell r="E1441">
            <v>21543472394368.801</v>
          </cell>
          <cell r="F1441">
            <v>33525215239381.398</v>
          </cell>
          <cell r="G1441">
            <v>0</v>
          </cell>
          <cell r="H1441">
            <v>11981742845012.6</v>
          </cell>
        </row>
        <row r="1442">
          <cell r="C1442" t="str">
            <v>321902</v>
          </cell>
          <cell r="D1442" t="str">
            <v>ÖZEL HAVUZ YP</v>
          </cell>
          <cell r="E1442">
            <v>192459.49</v>
          </cell>
          <cell r="F1442">
            <v>8952477.8300000001</v>
          </cell>
          <cell r="G1442">
            <v>0</v>
          </cell>
          <cell r="H1442">
            <v>8760018.3399999999</v>
          </cell>
        </row>
        <row r="1443">
          <cell r="C1443" t="str">
            <v>32100901</v>
          </cell>
          <cell r="D1443" t="str">
            <v>ÖZEL HAVUZ YP</v>
          </cell>
          <cell r="E1443">
            <v>21543472394368.801</v>
          </cell>
          <cell r="F1443">
            <v>33525215239381.398</v>
          </cell>
          <cell r="G1443">
            <v>0</v>
          </cell>
          <cell r="H1443">
            <v>11981742845012.6</v>
          </cell>
        </row>
        <row r="1444">
          <cell r="C1444" t="str">
            <v>32100902</v>
          </cell>
          <cell r="D1444" t="str">
            <v>ÖZEL HAVUZ YP</v>
          </cell>
          <cell r="E1444">
            <v>192459.49</v>
          </cell>
          <cell r="F1444">
            <v>8952477.8300000001</v>
          </cell>
          <cell r="G1444">
            <v>0</v>
          </cell>
          <cell r="H1444">
            <v>8760018.3399999999</v>
          </cell>
        </row>
        <row r="1445">
          <cell r="C1445" t="str">
            <v>321000901</v>
          </cell>
          <cell r="D1445" t="str">
            <v>GERÇEK KİŞİ</v>
          </cell>
          <cell r="E1445">
            <v>21123173294368.801</v>
          </cell>
          <cell r="F1445">
            <v>32694583339381.398</v>
          </cell>
          <cell r="G1445">
            <v>0</v>
          </cell>
          <cell r="H1445">
            <v>11571410045012.6</v>
          </cell>
        </row>
        <row r="1446">
          <cell r="C1446" t="str">
            <v>321000902</v>
          </cell>
          <cell r="D1446" t="str">
            <v>GERÇEK KİŞİ</v>
          </cell>
          <cell r="E1446">
            <v>192459.49</v>
          </cell>
          <cell r="F1446">
            <v>8652477.8300000001</v>
          </cell>
          <cell r="G1446">
            <v>0</v>
          </cell>
          <cell r="H1446">
            <v>8460018.3399999999</v>
          </cell>
        </row>
        <row r="1447">
          <cell r="C1447" t="str">
            <v>321001901</v>
          </cell>
          <cell r="D1447" t="str">
            <v>TÜZEL KİŞİ</v>
          </cell>
          <cell r="E1447">
            <v>420299100000</v>
          </cell>
          <cell r="F1447">
            <v>830631900000</v>
          </cell>
          <cell r="G1447">
            <v>0</v>
          </cell>
          <cell r="H1447">
            <v>410332800000</v>
          </cell>
        </row>
        <row r="1448">
          <cell r="C1448" t="str">
            <v>321001902</v>
          </cell>
          <cell r="D1448" t="str">
            <v>TÜZEL KİŞİ</v>
          </cell>
          <cell r="E1448">
            <v>0</v>
          </cell>
          <cell r="F1448">
            <v>300000</v>
          </cell>
          <cell r="G1448">
            <v>0</v>
          </cell>
          <cell r="H1448">
            <v>300000</v>
          </cell>
        </row>
        <row r="1449">
          <cell r="C1449" t="str">
            <v/>
          </cell>
          <cell r="E1449" t="str">
            <v>----------------------</v>
          </cell>
          <cell r="F1449" t="str">
            <v>----------------------</v>
          </cell>
          <cell r="G1449" t="str">
            <v>----------------------</v>
          </cell>
          <cell r="H1449" t="str">
            <v>----------------------</v>
          </cell>
        </row>
        <row r="1450">
          <cell r="C1450" t="str">
            <v>321HESAP</v>
          </cell>
          <cell r="D1450" t="str">
            <v>LAMI...:</v>
          </cell>
          <cell r="E1450">
            <v>21543472586828.199</v>
          </cell>
          <cell r="F1450">
            <v>33525224191859.199</v>
          </cell>
          <cell r="G1450">
            <v>0</v>
          </cell>
          <cell r="H1450">
            <v>11981751605031</v>
          </cell>
        </row>
        <row r="1451">
          <cell r="C1451" t="str">
            <v/>
          </cell>
        </row>
        <row r="1452">
          <cell r="C1452" t="str">
            <v>350901</v>
          </cell>
          <cell r="D1452" t="str">
            <v>DAĞITILACAK GEL</v>
          </cell>
          <cell r="E1452">
            <v>6743782892689</v>
          </cell>
          <cell r="F1452">
            <v>8627042244127.04</v>
          </cell>
          <cell r="G1452">
            <v>0</v>
          </cell>
          <cell r="H1452">
            <v>1883259351438.04</v>
          </cell>
        </row>
        <row r="1453">
          <cell r="C1453" t="str">
            <v>35000901</v>
          </cell>
          <cell r="D1453" t="str">
            <v>TL     K/F DAGT</v>
          </cell>
          <cell r="E1453">
            <v>1085660852532</v>
          </cell>
          <cell r="F1453">
            <v>2414441344864.04</v>
          </cell>
          <cell r="G1453">
            <v>0</v>
          </cell>
          <cell r="H1453">
            <v>1328780492332.04</v>
          </cell>
        </row>
        <row r="1454">
          <cell r="C1454" t="str">
            <v>35001901</v>
          </cell>
          <cell r="D1454" t="str">
            <v>90 GUN K/F DAGT</v>
          </cell>
          <cell r="E1454">
            <v>0</v>
          </cell>
          <cell r="F1454">
            <v>47975931127</v>
          </cell>
          <cell r="G1454">
            <v>0</v>
          </cell>
          <cell r="H1454">
            <v>47975931127</v>
          </cell>
        </row>
        <row r="1455">
          <cell r="C1455" t="str">
            <v>35002901</v>
          </cell>
          <cell r="D1455" t="str">
            <v>180 GUN K/F DAG</v>
          </cell>
          <cell r="E1455">
            <v>78263710450</v>
          </cell>
          <cell r="F1455">
            <v>280779904439</v>
          </cell>
          <cell r="G1455">
            <v>0</v>
          </cell>
          <cell r="H1455">
            <v>202516193989</v>
          </cell>
        </row>
        <row r="1456">
          <cell r="C1456" t="str">
            <v>35003901</v>
          </cell>
          <cell r="D1456" t="str">
            <v>360 GUN K/F DAG</v>
          </cell>
          <cell r="E1456">
            <v>23364238805</v>
          </cell>
          <cell r="F1456">
            <v>322148147533</v>
          </cell>
          <cell r="G1456">
            <v>0</v>
          </cell>
          <cell r="H1456">
            <v>298783908728</v>
          </cell>
        </row>
        <row r="1457">
          <cell r="C1457" t="str">
            <v>35005901</v>
          </cell>
          <cell r="D1457" t="str">
            <v>TL GELİRLERİ</v>
          </cell>
          <cell r="E1457">
            <v>1342563652191</v>
          </cell>
          <cell r="F1457">
            <v>1345269662317</v>
          </cell>
          <cell r="G1457">
            <v>0</v>
          </cell>
          <cell r="H1457">
            <v>2706010126</v>
          </cell>
        </row>
        <row r="1458">
          <cell r="C1458" t="str">
            <v>350050901</v>
          </cell>
          <cell r="D1458" t="str">
            <v>KATILMA HESABI</v>
          </cell>
          <cell r="E1458">
            <v>526983322786</v>
          </cell>
          <cell r="F1458">
            <v>526983322786</v>
          </cell>
          <cell r="G1458">
            <v>0</v>
          </cell>
          <cell r="H1458">
            <v>0</v>
          </cell>
        </row>
        <row r="1459">
          <cell r="C1459" t="str">
            <v>350051901</v>
          </cell>
          <cell r="D1459" t="str">
            <v>GÜVENCE FONU PR</v>
          </cell>
          <cell r="E1459">
            <v>815580329405</v>
          </cell>
          <cell r="F1459">
            <v>818286339531</v>
          </cell>
          <cell r="G1459">
            <v>0</v>
          </cell>
          <cell r="H1459">
            <v>2706010126</v>
          </cell>
        </row>
        <row r="1460">
          <cell r="C1460" t="str">
            <v>35006901</v>
          </cell>
          <cell r="D1460" t="str">
            <v>USD ENDEKSLİ GE</v>
          </cell>
          <cell r="E1460">
            <v>3923604546007</v>
          </cell>
          <cell r="F1460">
            <v>3924127772115</v>
          </cell>
          <cell r="G1460">
            <v>0</v>
          </cell>
          <cell r="H1460">
            <v>523226108</v>
          </cell>
        </row>
        <row r="1461">
          <cell r="C1461" t="str">
            <v>350060901</v>
          </cell>
          <cell r="D1461" t="str">
            <v>KATILMA HESABI</v>
          </cell>
          <cell r="E1461">
            <v>3505336701071</v>
          </cell>
          <cell r="F1461">
            <v>3505336701071</v>
          </cell>
          <cell r="G1461">
            <v>0</v>
          </cell>
          <cell r="H1461">
            <v>0</v>
          </cell>
        </row>
        <row r="1462">
          <cell r="C1462" t="str">
            <v>350061901</v>
          </cell>
          <cell r="D1462" t="str">
            <v>GÜVENCE FONU PR</v>
          </cell>
          <cell r="E1462">
            <v>418267844936</v>
          </cell>
          <cell r="F1462">
            <v>418791071044</v>
          </cell>
          <cell r="G1462">
            <v>0</v>
          </cell>
          <cell r="H1462">
            <v>523226108</v>
          </cell>
        </row>
        <row r="1463">
          <cell r="C1463" t="str">
            <v>35007901</v>
          </cell>
          <cell r="D1463" t="str">
            <v>EURO ENDEKSLİ G</v>
          </cell>
          <cell r="E1463">
            <v>290325892704</v>
          </cell>
          <cell r="F1463">
            <v>292299481732</v>
          </cell>
          <cell r="G1463">
            <v>0</v>
          </cell>
          <cell r="H1463">
            <v>1973589028</v>
          </cell>
        </row>
        <row r="1464">
          <cell r="C1464" t="str">
            <v>350070901</v>
          </cell>
          <cell r="D1464" t="str">
            <v>KATILMA HESABI</v>
          </cell>
          <cell r="E1464">
            <v>68684821637</v>
          </cell>
          <cell r="F1464">
            <v>68684821637</v>
          </cell>
          <cell r="G1464">
            <v>0</v>
          </cell>
          <cell r="H1464">
            <v>0</v>
          </cell>
        </row>
        <row r="1465">
          <cell r="C1465" t="str">
            <v>350071901</v>
          </cell>
          <cell r="D1465" t="str">
            <v>GÜVENCE FONU PR</v>
          </cell>
          <cell r="E1465">
            <v>221641071067</v>
          </cell>
          <cell r="F1465">
            <v>223614660095</v>
          </cell>
          <cell r="G1465">
            <v>0</v>
          </cell>
          <cell r="H1465">
            <v>1973589028</v>
          </cell>
        </row>
        <row r="1466">
          <cell r="C1466" t="str">
            <v/>
          </cell>
          <cell r="E1466" t="str">
            <v>----------------------</v>
          </cell>
          <cell r="F1466" t="str">
            <v>----------------------</v>
          </cell>
          <cell r="G1466" t="str">
            <v>----------------------</v>
          </cell>
          <cell r="H1466" t="str">
            <v>----------------------</v>
          </cell>
        </row>
        <row r="1467">
          <cell r="C1467" t="str">
            <v>350HESAP</v>
          </cell>
          <cell r="D1467" t="str">
            <v>LAMI...:</v>
          </cell>
          <cell r="E1467">
            <v>6743782892689</v>
          </cell>
          <cell r="F1467">
            <v>8627042244127.04</v>
          </cell>
          <cell r="G1467">
            <v>0</v>
          </cell>
          <cell r="H1467">
            <v>1883259351438.04</v>
          </cell>
        </row>
        <row r="1468">
          <cell r="C1468" t="str">
            <v/>
          </cell>
        </row>
        <row r="1469">
          <cell r="C1469" t="str">
            <v>353901</v>
          </cell>
          <cell r="D1469" t="str">
            <v>USD HAVUZUNA DA</v>
          </cell>
          <cell r="E1469">
            <v>25768158344647.301</v>
          </cell>
          <cell r="F1469">
            <v>28895206639651.898</v>
          </cell>
          <cell r="G1469">
            <v>0</v>
          </cell>
          <cell r="H1469">
            <v>3127048295004.6299</v>
          </cell>
        </row>
        <row r="1470">
          <cell r="C1470" t="str">
            <v>353902</v>
          </cell>
          <cell r="D1470" t="str">
            <v>USD HAVUZUNA DA</v>
          </cell>
          <cell r="E1470">
            <v>1886527.7</v>
          </cell>
          <cell r="F1470">
            <v>4172756.07</v>
          </cell>
          <cell r="G1470">
            <v>0</v>
          </cell>
          <cell r="H1470">
            <v>2286228.37</v>
          </cell>
        </row>
        <row r="1471">
          <cell r="C1471" t="str">
            <v>35300901</v>
          </cell>
          <cell r="D1471" t="str">
            <v>USD HVZ.DAG.KA</v>
          </cell>
          <cell r="E1471">
            <v>19278531099803.301</v>
          </cell>
          <cell r="F1471">
            <v>20339935356311.898</v>
          </cell>
          <cell r="G1471">
            <v>0</v>
          </cell>
          <cell r="H1471">
            <v>1061404256508.63</v>
          </cell>
        </row>
        <row r="1472">
          <cell r="C1472" t="str">
            <v>35300902</v>
          </cell>
          <cell r="D1472" t="str">
            <v>USD HVZ.DAG.KA</v>
          </cell>
          <cell r="E1472">
            <v>1613112.7</v>
          </cell>
          <cell r="F1472">
            <v>2389120.0699999998</v>
          </cell>
          <cell r="G1472">
            <v>0</v>
          </cell>
          <cell r="H1472">
            <v>776007.37</v>
          </cell>
        </row>
        <row r="1473">
          <cell r="C1473" t="str">
            <v>35301901</v>
          </cell>
          <cell r="D1473" t="str">
            <v>90 GVKF USD HVZ</v>
          </cell>
          <cell r="E1473">
            <v>10303877962</v>
          </cell>
          <cell r="F1473">
            <v>14046113098</v>
          </cell>
          <cell r="G1473">
            <v>0</v>
          </cell>
          <cell r="H1473">
            <v>3742235136</v>
          </cell>
        </row>
        <row r="1474">
          <cell r="C1474" t="str">
            <v>35301902</v>
          </cell>
          <cell r="D1474" t="str">
            <v>90 GVKF USD HVZ</v>
          </cell>
          <cell r="E1474">
            <v>0</v>
          </cell>
          <cell r="F1474">
            <v>2736</v>
          </cell>
          <cell r="G1474">
            <v>0</v>
          </cell>
          <cell r="H1474">
            <v>2736</v>
          </cell>
        </row>
        <row r="1475">
          <cell r="C1475" t="str">
            <v>35302901</v>
          </cell>
          <cell r="D1475" t="str">
            <v>180 GVKF USD HA</v>
          </cell>
          <cell r="E1475">
            <v>164982528502</v>
          </cell>
          <cell r="F1475">
            <v>226831991446</v>
          </cell>
          <cell r="G1475">
            <v>0</v>
          </cell>
          <cell r="H1475">
            <v>61849462944</v>
          </cell>
        </row>
        <row r="1476">
          <cell r="C1476" t="str">
            <v>35302902</v>
          </cell>
          <cell r="D1476" t="str">
            <v>180 GVKF USD HA</v>
          </cell>
          <cell r="E1476">
            <v>8015</v>
          </cell>
          <cell r="F1476">
            <v>53234</v>
          </cell>
          <cell r="G1476">
            <v>0</v>
          </cell>
          <cell r="H1476">
            <v>45219</v>
          </cell>
        </row>
        <row r="1477">
          <cell r="C1477" t="str">
            <v>35303901</v>
          </cell>
          <cell r="D1477" t="str">
            <v>360 GVKF USD HV</v>
          </cell>
          <cell r="E1477">
            <v>6314340838380</v>
          </cell>
          <cell r="F1477">
            <v>8293556479212</v>
          </cell>
          <cell r="G1477">
            <v>0</v>
          </cell>
          <cell r="H1477">
            <v>1979215640832</v>
          </cell>
        </row>
        <row r="1478">
          <cell r="C1478" t="str">
            <v>35303902</v>
          </cell>
          <cell r="D1478" t="str">
            <v>360 GVKF USD HV</v>
          </cell>
          <cell r="E1478">
            <v>265400</v>
          </cell>
          <cell r="F1478">
            <v>1712432</v>
          </cell>
          <cell r="G1478">
            <v>0</v>
          </cell>
          <cell r="H1478">
            <v>1447032</v>
          </cell>
        </row>
        <row r="1479">
          <cell r="C1479" t="str">
            <v>35304901</v>
          </cell>
          <cell r="D1479" t="str">
            <v>$ LEASING HVZ.D</v>
          </cell>
          <cell r="E1479">
            <v>0</v>
          </cell>
          <cell r="F1479">
            <v>20836699584</v>
          </cell>
          <cell r="G1479">
            <v>0</v>
          </cell>
          <cell r="H1479">
            <v>20836699584</v>
          </cell>
        </row>
        <row r="1480">
          <cell r="C1480" t="str">
            <v>35304902</v>
          </cell>
          <cell r="D1480" t="str">
            <v>$ LEASING HVZ.D</v>
          </cell>
          <cell r="E1480">
            <v>0</v>
          </cell>
          <cell r="F1480">
            <v>15234</v>
          </cell>
          <cell r="G1480">
            <v>0</v>
          </cell>
          <cell r="H1480">
            <v>15234</v>
          </cell>
        </row>
        <row r="1481">
          <cell r="C1481" t="str">
            <v/>
          </cell>
          <cell r="E1481" t="str">
            <v>----------------------</v>
          </cell>
          <cell r="F1481" t="str">
            <v>----------------------</v>
          </cell>
          <cell r="G1481" t="str">
            <v>----------------------</v>
          </cell>
          <cell r="H1481" t="str">
            <v>----------------------</v>
          </cell>
        </row>
        <row r="1482">
          <cell r="C1482" t="str">
            <v>353HESAP</v>
          </cell>
          <cell r="D1482" t="str">
            <v>LAMI...:</v>
          </cell>
          <cell r="E1482">
            <v>25768160231175</v>
          </cell>
          <cell r="F1482">
            <v>28895210812408</v>
          </cell>
          <cell r="G1482">
            <v>0</v>
          </cell>
          <cell r="H1482">
            <v>3127050581233</v>
          </cell>
        </row>
        <row r="1483">
          <cell r="C1483" t="str">
            <v/>
          </cell>
        </row>
        <row r="1484">
          <cell r="C1484" t="str">
            <v>355901</v>
          </cell>
          <cell r="D1484" t="str">
            <v>EUR HAVUZUNA DA</v>
          </cell>
          <cell r="E1484">
            <v>7011282886657.6396</v>
          </cell>
          <cell r="F1484">
            <v>7348584991363.9004</v>
          </cell>
          <cell r="G1484">
            <v>0</v>
          </cell>
          <cell r="H1484">
            <v>337302104706.26001</v>
          </cell>
        </row>
        <row r="1485">
          <cell r="C1485" t="str">
            <v>355921</v>
          </cell>
          <cell r="D1485" t="str">
            <v>EUR HAVUZUNA DA</v>
          </cell>
          <cell r="E1485">
            <v>1638681.82</v>
          </cell>
          <cell r="F1485">
            <v>1857347.56</v>
          </cell>
          <cell r="G1485">
            <v>0</v>
          </cell>
          <cell r="H1485">
            <v>218665.74</v>
          </cell>
        </row>
        <row r="1486">
          <cell r="C1486" t="str">
            <v>35500901</v>
          </cell>
          <cell r="D1486" t="str">
            <v>EURO HVZ.KAG.K</v>
          </cell>
          <cell r="E1486">
            <v>5239820913833.6396</v>
          </cell>
          <cell r="F1486">
            <v>5193571879110.9004</v>
          </cell>
          <cell r="G1486">
            <v>46249034722.739998</v>
          </cell>
          <cell r="H1486">
            <v>0</v>
          </cell>
        </row>
        <row r="1487">
          <cell r="C1487" t="str">
            <v>35500921</v>
          </cell>
          <cell r="D1487" t="str">
            <v>EURO HVZ.KAG.K</v>
          </cell>
          <cell r="E1487">
            <v>985486.82</v>
          </cell>
          <cell r="F1487">
            <v>955504.56</v>
          </cell>
          <cell r="G1487">
            <v>29982.26</v>
          </cell>
          <cell r="H1487">
            <v>0</v>
          </cell>
        </row>
        <row r="1488">
          <cell r="C1488" t="str">
            <v>35501901</v>
          </cell>
          <cell r="D1488" t="str">
            <v>90 GVKF EURO HV</v>
          </cell>
          <cell r="E1488">
            <v>8352364579</v>
          </cell>
          <cell r="F1488">
            <v>11400436759</v>
          </cell>
          <cell r="G1488">
            <v>0</v>
          </cell>
          <cell r="H1488">
            <v>3048072180</v>
          </cell>
        </row>
        <row r="1489">
          <cell r="C1489" t="str">
            <v>35501921</v>
          </cell>
          <cell r="D1489" t="str">
            <v>90 GVKF EURO HV</v>
          </cell>
          <cell r="E1489">
            <v>1465</v>
          </cell>
          <cell r="F1489">
            <v>3441</v>
          </cell>
          <cell r="G1489">
            <v>0</v>
          </cell>
          <cell r="H1489">
            <v>1976</v>
          </cell>
        </row>
        <row r="1490">
          <cell r="C1490" t="str">
            <v>35502901</v>
          </cell>
          <cell r="D1490" t="str">
            <v>180 GVKF EURO H</v>
          </cell>
          <cell r="E1490">
            <v>164732898061</v>
          </cell>
          <cell r="F1490">
            <v>227452844850</v>
          </cell>
          <cell r="G1490">
            <v>0</v>
          </cell>
          <cell r="H1490">
            <v>62719946789</v>
          </cell>
        </row>
        <row r="1491">
          <cell r="C1491" t="str">
            <v>35502921</v>
          </cell>
          <cell r="D1491" t="str">
            <v>180 GVKF EURO H</v>
          </cell>
          <cell r="E1491">
            <v>18431</v>
          </cell>
          <cell r="F1491">
            <v>59091</v>
          </cell>
          <cell r="G1491">
            <v>0</v>
          </cell>
          <cell r="H1491">
            <v>40660</v>
          </cell>
        </row>
        <row r="1492">
          <cell r="C1492" t="str">
            <v>35503901</v>
          </cell>
          <cell r="D1492" t="str">
            <v>360 GVKF EURO H</v>
          </cell>
          <cell r="E1492">
            <v>1566970813530</v>
          </cell>
          <cell r="F1492">
            <v>1884736965977</v>
          </cell>
          <cell r="G1492">
            <v>0</v>
          </cell>
          <cell r="H1492">
            <v>317766152447</v>
          </cell>
        </row>
        <row r="1493">
          <cell r="C1493" t="str">
            <v>35503921</v>
          </cell>
          <cell r="D1493" t="str">
            <v>360 GVKF EURO H</v>
          </cell>
          <cell r="E1493">
            <v>624344</v>
          </cell>
          <cell r="F1493">
            <v>830345</v>
          </cell>
          <cell r="G1493">
            <v>0</v>
          </cell>
          <cell r="H1493">
            <v>206001</v>
          </cell>
        </row>
        <row r="1494">
          <cell r="C1494" t="str">
            <v>35504901</v>
          </cell>
          <cell r="D1494" t="str">
            <v>EURO LAES.HVZ.D</v>
          </cell>
          <cell r="E1494">
            <v>31405896654</v>
          </cell>
          <cell r="F1494">
            <v>31422864667</v>
          </cell>
          <cell r="G1494">
            <v>0</v>
          </cell>
          <cell r="H1494">
            <v>16968013</v>
          </cell>
        </row>
        <row r="1495">
          <cell r="C1495" t="str">
            <v>35504921</v>
          </cell>
          <cell r="D1495" t="str">
            <v>EURO LAES.HVZ.D</v>
          </cell>
          <cell r="E1495">
            <v>8955</v>
          </cell>
          <cell r="F1495">
            <v>8966</v>
          </cell>
          <cell r="G1495">
            <v>0</v>
          </cell>
          <cell r="H1495">
            <v>11</v>
          </cell>
        </row>
        <row r="1496">
          <cell r="C1496" t="str">
            <v/>
          </cell>
          <cell r="E1496" t="str">
            <v>----------------------</v>
          </cell>
          <cell r="F1496" t="str">
            <v>----------------------</v>
          </cell>
          <cell r="G1496" t="str">
            <v>----------------------</v>
          </cell>
          <cell r="H1496" t="str">
            <v>----------------------</v>
          </cell>
        </row>
        <row r="1497">
          <cell r="C1497" t="str">
            <v>355HESAP</v>
          </cell>
          <cell r="D1497" t="str">
            <v>LAMI...:</v>
          </cell>
          <cell r="E1497">
            <v>7011284525339.46</v>
          </cell>
          <cell r="F1497">
            <v>7348586848711.46</v>
          </cell>
          <cell r="G1497">
            <v>46249064705</v>
          </cell>
          <cell r="H1497">
            <v>383551388077</v>
          </cell>
        </row>
        <row r="1498">
          <cell r="C1498" t="str">
            <v/>
          </cell>
        </row>
        <row r="1499">
          <cell r="C1499" t="str">
            <v>357921</v>
          </cell>
          <cell r="D1499" t="str">
            <v>İADE KAR REESKO</v>
          </cell>
          <cell r="E1499">
            <v>40</v>
          </cell>
          <cell r="F1499">
            <v>40</v>
          </cell>
          <cell r="G1499">
            <v>0</v>
          </cell>
          <cell r="H1499">
            <v>0</v>
          </cell>
        </row>
        <row r="1500">
          <cell r="C1500" t="str">
            <v>35700921</v>
          </cell>
          <cell r="D1500" t="str">
            <v>30 GVKF</v>
          </cell>
          <cell r="E1500">
            <v>40</v>
          </cell>
          <cell r="F1500">
            <v>40</v>
          </cell>
          <cell r="G1500">
            <v>0</v>
          </cell>
          <cell r="H1500">
            <v>0</v>
          </cell>
        </row>
        <row r="1501">
          <cell r="C1501" t="str">
            <v/>
          </cell>
          <cell r="E1501" t="str">
            <v>----------------------</v>
          </cell>
          <cell r="F1501" t="str">
            <v>----------------------</v>
          </cell>
          <cell r="G1501" t="str">
            <v>----------------------</v>
          </cell>
          <cell r="H1501" t="str">
            <v>----------------------</v>
          </cell>
        </row>
        <row r="1502">
          <cell r="C1502" t="str">
            <v>357HESAP</v>
          </cell>
          <cell r="D1502" t="str">
            <v>LAMI...:</v>
          </cell>
          <cell r="E1502">
            <v>40</v>
          </cell>
          <cell r="F1502">
            <v>40</v>
          </cell>
          <cell r="G1502">
            <v>0</v>
          </cell>
          <cell r="H1502">
            <v>0</v>
          </cell>
        </row>
        <row r="1503">
          <cell r="C1503" t="str">
            <v/>
          </cell>
        </row>
        <row r="1504">
          <cell r="C1504" t="str">
            <v>358901</v>
          </cell>
          <cell r="D1504" t="str">
            <v>KARSILIKLAR TL</v>
          </cell>
          <cell r="E1504">
            <v>939303676977</v>
          </cell>
          <cell r="F1504">
            <v>4700970547987</v>
          </cell>
          <cell r="G1504">
            <v>0</v>
          </cell>
          <cell r="H1504">
            <v>3761666871010</v>
          </cell>
        </row>
        <row r="1505">
          <cell r="C1505" t="str">
            <v>35802901</v>
          </cell>
          <cell r="D1505" t="str">
            <v>KIDEM VE İHBAR</v>
          </cell>
          <cell r="E1505">
            <v>0</v>
          </cell>
          <cell r="F1505">
            <v>510355000000</v>
          </cell>
          <cell r="G1505">
            <v>0</v>
          </cell>
          <cell r="H1505">
            <v>510355000000</v>
          </cell>
        </row>
        <row r="1506">
          <cell r="C1506" t="str">
            <v>35804901</v>
          </cell>
          <cell r="D1506" t="str">
            <v>GENEL KREDİ KAR</v>
          </cell>
          <cell r="E1506">
            <v>939303676977</v>
          </cell>
          <cell r="F1506">
            <v>1979696896306</v>
          </cell>
          <cell r="G1506">
            <v>0</v>
          </cell>
          <cell r="H1506">
            <v>1040393219329</v>
          </cell>
        </row>
        <row r="1507">
          <cell r="C1507" t="str">
            <v>35805901</v>
          </cell>
          <cell r="D1507" t="str">
            <v>GENEL KARŞILIK</v>
          </cell>
          <cell r="E1507">
            <v>0</v>
          </cell>
          <cell r="F1507">
            <v>1651759415681</v>
          </cell>
          <cell r="G1507">
            <v>0</v>
          </cell>
          <cell r="H1507">
            <v>1651759415681</v>
          </cell>
        </row>
        <row r="1508">
          <cell r="C1508" t="str">
            <v>35808901</v>
          </cell>
          <cell r="D1508" t="str">
            <v>KREDİ KARTLARI</v>
          </cell>
          <cell r="E1508">
            <v>0</v>
          </cell>
          <cell r="F1508">
            <v>426258000000</v>
          </cell>
          <cell r="G1508">
            <v>0</v>
          </cell>
          <cell r="H1508">
            <v>426258000000</v>
          </cell>
        </row>
        <row r="1509">
          <cell r="C1509" t="str">
            <v>358081901</v>
          </cell>
          <cell r="D1509" t="str">
            <v>KREDİ KARTLARI</v>
          </cell>
          <cell r="E1509">
            <v>0</v>
          </cell>
          <cell r="F1509">
            <v>426258000000</v>
          </cell>
          <cell r="G1509">
            <v>0</v>
          </cell>
          <cell r="H1509">
            <v>426258000000</v>
          </cell>
        </row>
        <row r="1510">
          <cell r="C1510" t="str">
            <v>35809901</v>
          </cell>
          <cell r="D1510" t="str">
            <v>TAZM.EDİL.G.NAK</v>
          </cell>
          <cell r="E1510">
            <v>0</v>
          </cell>
          <cell r="F1510">
            <v>132901236000</v>
          </cell>
          <cell r="G1510">
            <v>0</v>
          </cell>
          <cell r="H1510">
            <v>132901236000</v>
          </cell>
        </row>
        <row r="1511">
          <cell r="C1511" t="str">
            <v/>
          </cell>
          <cell r="E1511" t="str">
            <v>----------------------</v>
          </cell>
          <cell r="F1511" t="str">
            <v>----------------------</v>
          </cell>
          <cell r="G1511" t="str">
            <v>----------------------</v>
          </cell>
          <cell r="H1511" t="str">
            <v>----------------------</v>
          </cell>
        </row>
        <row r="1512">
          <cell r="C1512" t="str">
            <v>358HESAP</v>
          </cell>
          <cell r="D1512" t="str">
            <v>LAMI...:</v>
          </cell>
          <cell r="E1512">
            <v>939303676977</v>
          </cell>
          <cell r="F1512">
            <v>4700970547987</v>
          </cell>
          <cell r="G1512">
            <v>0</v>
          </cell>
          <cell r="H1512">
            <v>3761666871010</v>
          </cell>
        </row>
        <row r="1513">
          <cell r="C1513" t="str">
            <v/>
          </cell>
        </row>
        <row r="1514">
          <cell r="C1514" t="str">
            <v>360901</v>
          </cell>
          <cell r="D1514" t="str">
            <v>KAR PAYI REESKO</v>
          </cell>
          <cell r="E1514">
            <v>548062029792163</v>
          </cell>
          <cell r="F1514">
            <v>553168039792498</v>
          </cell>
          <cell r="G1514">
            <v>0</v>
          </cell>
          <cell r="H1514">
            <v>5106010000335</v>
          </cell>
        </row>
        <row r="1515">
          <cell r="C1515" t="str">
            <v>36092901</v>
          </cell>
          <cell r="D1515" t="str">
            <v>KATILMA FONU Gİ</v>
          </cell>
          <cell r="E1515">
            <v>547668138690050</v>
          </cell>
          <cell r="F1515">
            <v>552768118638032</v>
          </cell>
          <cell r="G1515">
            <v>0</v>
          </cell>
          <cell r="H1515">
            <v>5099979947982</v>
          </cell>
        </row>
        <row r="1516">
          <cell r="C1516" t="str">
            <v>360920901</v>
          </cell>
          <cell r="D1516" t="str">
            <v>KATILMA FONU TL</v>
          </cell>
          <cell r="E1516">
            <v>227044268417764</v>
          </cell>
          <cell r="F1516">
            <v>228568584351560</v>
          </cell>
          <cell r="G1516">
            <v>0</v>
          </cell>
          <cell r="H1516">
            <v>1524315933796</v>
          </cell>
        </row>
        <row r="1517">
          <cell r="C1517" t="str">
            <v>360921901</v>
          </cell>
          <cell r="D1517" t="str">
            <v>KATILMA FONU US</v>
          </cell>
          <cell r="E1517">
            <v>183614253129018</v>
          </cell>
          <cell r="F1517">
            <v>185239741823961</v>
          </cell>
          <cell r="G1517">
            <v>0</v>
          </cell>
          <cell r="H1517">
            <v>1625488694943</v>
          </cell>
        </row>
        <row r="1518">
          <cell r="C1518" t="str">
            <v>360922901</v>
          </cell>
          <cell r="D1518" t="str">
            <v>KATILMA FONU EU</v>
          </cell>
          <cell r="E1518">
            <v>137009617143268</v>
          </cell>
          <cell r="F1518">
            <v>138959792462511</v>
          </cell>
          <cell r="G1518">
            <v>0</v>
          </cell>
          <cell r="H1518">
            <v>1950175319243</v>
          </cell>
        </row>
        <row r="1519">
          <cell r="C1519" t="str">
            <v>36093901</v>
          </cell>
          <cell r="D1519" t="str">
            <v>ÖZEL HAVUZ GİDE</v>
          </cell>
          <cell r="E1519">
            <v>69004487776</v>
          </cell>
          <cell r="F1519">
            <v>69004487776</v>
          </cell>
          <cell r="G1519">
            <v>0</v>
          </cell>
          <cell r="H1519">
            <v>0</v>
          </cell>
        </row>
        <row r="1520">
          <cell r="C1520" t="str">
            <v>360931901</v>
          </cell>
          <cell r="D1520" t="str">
            <v>ÖZEL HAVUZ FONU</v>
          </cell>
          <cell r="E1520">
            <v>69004487776</v>
          </cell>
          <cell r="F1520">
            <v>69004487776</v>
          </cell>
          <cell r="G1520">
            <v>0</v>
          </cell>
          <cell r="H1520">
            <v>0</v>
          </cell>
        </row>
        <row r="1521">
          <cell r="C1521" t="str">
            <v>36099901</v>
          </cell>
          <cell r="D1521" t="str">
            <v>DIG.GIDER REESK</v>
          </cell>
          <cell r="E1521">
            <v>324886614337</v>
          </cell>
          <cell r="F1521">
            <v>330916666690</v>
          </cell>
          <cell r="G1521">
            <v>0</v>
          </cell>
          <cell r="H1521">
            <v>6030052353</v>
          </cell>
        </row>
        <row r="1522">
          <cell r="C1522" t="str">
            <v/>
          </cell>
          <cell r="E1522" t="str">
            <v>----------------------</v>
          </cell>
          <cell r="F1522" t="str">
            <v>----------------------</v>
          </cell>
          <cell r="G1522" t="str">
            <v>----------------------</v>
          </cell>
          <cell r="H1522" t="str">
            <v>----------------------</v>
          </cell>
        </row>
        <row r="1523">
          <cell r="C1523" t="str">
            <v>360HESAP</v>
          </cell>
          <cell r="D1523" t="str">
            <v>LAMI...:</v>
          </cell>
          <cell r="E1523">
            <v>548062029792163</v>
          </cell>
          <cell r="F1523">
            <v>553168039792498</v>
          </cell>
          <cell r="G1523">
            <v>0</v>
          </cell>
          <cell r="H1523">
            <v>5106010000335</v>
          </cell>
        </row>
        <row r="1524">
          <cell r="C1524" t="str">
            <v/>
          </cell>
        </row>
        <row r="1525">
          <cell r="C1525" t="str">
            <v>362901</v>
          </cell>
          <cell r="D1525" t="str">
            <v>KAR PAYI REESKO</v>
          </cell>
          <cell r="E1525">
            <v>1480042653772.96</v>
          </cell>
          <cell r="F1525">
            <v>1480042653772.96</v>
          </cell>
          <cell r="G1525">
            <v>0</v>
          </cell>
          <cell r="H1525">
            <v>0</v>
          </cell>
        </row>
        <row r="1526">
          <cell r="C1526" t="str">
            <v>36200901</v>
          </cell>
          <cell r="D1526" t="str">
            <v>30 GVKF NAK.DON</v>
          </cell>
          <cell r="E1526">
            <v>376880306569.70001</v>
          </cell>
          <cell r="F1526">
            <v>376880306569.70001</v>
          </cell>
          <cell r="G1526">
            <v>0</v>
          </cell>
          <cell r="H1526">
            <v>0</v>
          </cell>
        </row>
        <row r="1527">
          <cell r="C1527" t="str">
            <v>362000901</v>
          </cell>
          <cell r="D1527" t="str">
            <v>30 GVKF NAK.DON</v>
          </cell>
          <cell r="E1527">
            <v>376880306569.70001</v>
          </cell>
          <cell r="F1527">
            <v>376880306569.70001</v>
          </cell>
          <cell r="G1527">
            <v>0</v>
          </cell>
          <cell r="H1527">
            <v>0</v>
          </cell>
        </row>
        <row r="1528">
          <cell r="C1528" t="str">
            <v>36201901</v>
          </cell>
          <cell r="D1528" t="str">
            <v>90 GVKF NAK.DON</v>
          </cell>
          <cell r="E1528">
            <v>105995255884.25999</v>
          </cell>
          <cell r="F1528">
            <v>105995255884.25999</v>
          </cell>
          <cell r="G1528">
            <v>0</v>
          </cell>
          <cell r="H1528">
            <v>0</v>
          </cell>
        </row>
        <row r="1529">
          <cell r="C1529" t="str">
            <v>362010901</v>
          </cell>
          <cell r="D1529" t="str">
            <v>90 GVKF NAK.DON</v>
          </cell>
          <cell r="E1529">
            <v>105995255884.25999</v>
          </cell>
          <cell r="F1529">
            <v>105995255884.25999</v>
          </cell>
          <cell r="G1529">
            <v>0</v>
          </cell>
          <cell r="H1529">
            <v>0</v>
          </cell>
        </row>
        <row r="1530">
          <cell r="C1530" t="str">
            <v>36202901</v>
          </cell>
          <cell r="D1530" t="str">
            <v>180 GVKF NAK.DO</v>
          </cell>
          <cell r="E1530">
            <v>33681896061</v>
          </cell>
          <cell r="F1530">
            <v>33681896061</v>
          </cell>
          <cell r="G1530">
            <v>0</v>
          </cell>
          <cell r="H1530">
            <v>0</v>
          </cell>
        </row>
        <row r="1531">
          <cell r="C1531" t="str">
            <v>362020901</v>
          </cell>
          <cell r="D1531" t="str">
            <v>180 GVKF TL NAK</v>
          </cell>
          <cell r="E1531">
            <v>33681896061</v>
          </cell>
          <cell r="F1531">
            <v>33681896061</v>
          </cell>
          <cell r="G1531">
            <v>0</v>
          </cell>
          <cell r="H1531">
            <v>0</v>
          </cell>
        </row>
        <row r="1532">
          <cell r="C1532" t="str">
            <v>36203901</v>
          </cell>
          <cell r="D1532" t="str">
            <v>360 GVKF NAK.DO</v>
          </cell>
          <cell r="E1532">
            <v>955423772745</v>
          </cell>
          <cell r="F1532">
            <v>955423772745</v>
          </cell>
          <cell r="G1532">
            <v>0</v>
          </cell>
          <cell r="H1532">
            <v>0</v>
          </cell>
        </row>
        <row r="1533">
          <cell r="C1533" t="str">
            <v>362030901</v>
          </cell>
          <cell r="D1533" t="str">
            <v>360 GVKF NAK.DO</v>
          </cell>
          <cell r="E1533">
            <v>955423772745</v>
          </cell>
          <cell r="F1533">
            <v>955423772745</v>
          </cell>
          <cell r="G1533">
            <v>0</v>
          </cell>
          <cell r="H1533">
            <v>0</v>
          </cell>
        </row>
        <row r="1534">
          <cell r="C1534" t="str">
            <v>36204901</v>
          </cell>
          <cell r="D1534" t="str">
            <v>LEASING HVZ. NA</v>
          </cell>
          <cell r="E1534">
            <v>8061422513</v>
          </cell>
          <cell r="F1534">
            <v>8061422513</v>
          </cell>
          <cell r="G1534">
            <v>0</v>
          </cell>
          <cell r="H1534">
            <v>0</v>
          </cell>
        </row>
        <row r="1535">
          <cell r="C1535" t="str">
            <v>362040901</v>
          </cell>
          <cell r="D1535" t="str">
            <v>LEASING HVZ.NAK</v>
          </cell>
          <cell r="E1535">
            <v>8061422513</v>
          </cell>
          <cell r="F1535">
            <v>8061422513</v>
          </cell>
          <cell r="G1535">
            <v>0</v>
          </cell>
          <cell r="H1535">
            <v>0</v>
          </cell>
        </row>
        <row r="1536">
          <cell r="C1536" t="str">
            <v/>
          </cell>
          <cell r="E1536" t="str">
            <v>----------------------</v>
          </cell>
          <cell r="F1536" t="str">
            <v>----------------------</v>
          </cell>
          <cell r="G1536" t="str">
            <v>----------------------</v>
          </cell>
          <cell r="H1536" t="str">
            <v>----------------------</v>
          </cell>
        </row>
        <row r="1537">
          <cell r="C1537" t="str">
            <v>362HESAP</v>
          </cell>
          <cell r="D1537" t="str">
            <v>LAMI...:</v>
          </cell>
          <cell r="E1537">
            <v>1480042653772.96</v>
          </cell>
          <cell r="F1537">
            <v>1480042653772.96</v>
          </cell>
          <cell r="G1537">
            <v>0</v>
          </cell>
          <cell r="H1537">
            <v>0</v>
          </cell>
        </row>
        <row r="1538">
          <cell r="C1538" t="str">
            <v/>
          </cell>
        </row>
        <row r="1539">
          <cell r="C1539" t="str">
            <v>363901</v>
          </cell>
          <cell r="D1539" t="str">
            <v>KAR PAYI REESKO</v>
          </cell>
          <cell r="E1539">
            <v>731490537227.51001</v>
          </cell>
          <cell r="F1539">
            <v>731490537227.51001</v>
          </cell>
          <cell r="G1539">
            <v>0</v>
          </cell>
          <cell r="H1539">
            <v>0</v>
          </cell>
        </row>
        <row r="1540">
          <cell r="C1540" t="str">
            <v>363902</v>
          </cell>
          <cell r="D1540" t="str">
            <v>KAR PAYI REESKO</v>
          </cell>
          <cell r="E1540">
            <v>263143.03000000003</v>
          </cell>
          <cell r="F1540">
            <v>263143.03000000003</v>
          </cell>
          <cell r="G1540">
            <v>0</v>
          </cell>
          <cell r="H1540">
            <v>0</v>
          </cell>
        </row>
        <row r="1541">
          <cell r="C1541" t="str">
            <v>363921</v>
          </cell>
          <cell r="D1541" t="str">
            <v>KAR PAYI REESKO</v>
          </cell>
          <cell r="E1541">
            <v>177275.46</v>
          </cell>
          <cell r="F1541">
            <v>177275.46</v>
          </cell>
          <cell r="G1541">
            <v>0</v>
          </cell>
          <cell r="H1541">
            <v>0</v>
          </cell>
        </row>
        <row r="1542">
          <cell r="C1542" t="str">
            <v>36300901</v>
          </cell>
          <cell r="D1542" t="str">
            <v>30 GVKF NAK.DON</v>
          </cell>
          <cell r="E1542">
            <v>171849987030.41</v>
          </cell>
          <cell r="F1542">
            <v>171849987030.41</v>
          </cell>
          <cell r="G1542">
            <v>0</v>
          </cell>
          <cell r="H1542">
            <v>0</v>
          </cell>
        </row>
        <row r="1543">
          <cell r="C1543" t="str">
            <v>36300902</v>
          </cell>
          <cell r="D1543" t="str">
            <v>30 GVKF NAK.DON</v>
          </cell>
          <cell r="E1543">
            <v>80653.5</v>
          </cell>
          <cell r="F1543">
            <v>80653.5</v>
          </cell>
          <cell r="G1543">
            <v>0</v>
          </cell>
          <cell r="H1543">
            <v>0</v>
          </cell>
        </row>
        <row r="1544">
          <cell r="C1544" t="str">
            <v>36300921</v>
          </cell>
          <cell r="D1544" t="str">
            <v>30 GVKF NAK.DON</v>
          </cell>
          <cell r="E1544">
            <v>23541.09</v>
          </cell>
          <cell r="F1544">
            <v>23541.09</v>
          </cell>
          <cell r="G1544">
            <v>0</v>
          </cell>
          <cell r="H1544">
            <v>0</v>
          </cell>
        </row>
        <row r="1545">
          <cell r="C1545" t="str">
            <v>363001901</v>
          </cell>
          <cell r="D1545" t="str">
            <v>30 GVKF NAK.DON</v>
          </cell>
          <cell r="E1545">
            <v>131828145751.5</v>
          </cell>
          <cell r="F1545">
            <v>131828145751.5</v>
          </cell>
          <cell r="G1545">
            <v>0</v>
          </cell>
          <cell r="H1545">
            <v>0</v>
          </cell>
        </row>
        <row r="1546">
          <cell r="C1546" t="str">
            <v>363001902</v>
          </cell>
          <cell r="D1546" t="str">
            <v>30 GVKF NAK.DON</v>
          </cell>
          <cell r="E1546">
            <v>80653.5</v>
          </cell>
          <cell r="F1546">
            <v>80653.5</v>
          </cell>
          <cell r="G1546">
            <v>0</v>
          </cell>
          <cell r="H1546">
            <v>0</v>
          </cell>
        </row>
        <row r="1547">
          <cell r="C1547" t="str">
            <v>363002901</v>
          </cell>
          <cell r="D1547" t="str">
            <v>30 GVKF NAK.DON</v>
          </cell>
          <cell r="E1547">
            <v>40021841278.910004</v>
          </cell>
          <cell r="F1547">
            <v>40021841278.910004</v>
          </cell>
          <cell r="G1547">
            <v>0</v>
          </cell>
          <cell r="H1547">
            <v>0</v>
          </cell>
        </row>
        <row r="1548">
          <cell r="C1548" t="str">
            <v>363002921</v>
          </cell>
          <cell r="D1548" t="str">
            <v>30 GVKF NAK.DON</v>
          </cell>
          <cell r="E1548">
            <v>23541.09</v>
          </cell>
          <cell r="F1548">
            <v>23541.09</v>
          </cell>
          <cell r="G1548">
            <v>0</v>
          </cell>
          <cell r="H1548">
            <v>0</v>
          </cell>
        </row>
        <row r="1549">
          <cell r="C1549" t="str">
            <v>36301901</v>
          </cell>
          <cell r="D1549" t="str">
            <v>90 GVKF NAK.DON</v>
          </cell>
          <cell r="E1549">
            <v>223751203827.57001</v>
          </cell>
          <cell r="F1549">
            <v>223751203827.57001</v>
          </cell>
          <cell r="G1549">
            <v>0</v>
          </cell>
          <cell r="H1549">
            <v>0</v>
          </cell>
        </row>
        <row r="1550">
          <cell r="C1550" t="str">
            <v>36301902</v>
          </cell>
          <cell r="D1550" t="str">
            <v>90 GVKF NAK.DON</v>
          </cell>
          <cell r="E1550">
            <v>93335.33</v>
          </cell>
          <cell r="F1550">
            <v>93335.33</v>
          </cell>
          <cell r="G1550">
            <v>0</v>
          </cell>
          <cell r="H1550">
            <v>0</v>
          </cell>
        </row>
        <row r="1551">
          <cell r="C1551" t="str">
            <v>36301921</v>
          </cell>
          <cell r="D1551" t="str">
            <v>90 GVKF NAK.DON</v>
          </cell>
          <cell r="E1551">
            <v>41877.1</v>
          </cell>
          <cell r="F1551">
            <v>41877.1</v>
          </cell>
          <cell r="G1551">
            <v>0</v>
          </cell>
          <cell r="H1551">
            <v>0</v>
          </cell>
        </row>
        <row r="1552">
          <cell r="C1552" t="str">
            <v>363011901</v>
          </cell>
          <cell r="D1552" t="str">
            <v>90 GVKF NAK.DON</v>
          </cell>
          <cell r="E1552">
            <v>152556596887.67001</v>
          </cell>
          <cell r="F1552">
            <v>152556596887.67001</v>
          </cell>
          <cell r="G1552">
            <v>0</v>
          </cell>
          <cell r="H1552">
            <v>0</v>
          </cell>
        </row>
        <row r="1553">
          <cell r="C1553" t="str">
            <v>363011902</v>
          </cell>
          <cell r="D1553" t="str">
            <v>90 GVKF NAK.DON</v>
          </cell>
          <cell r="E1553">
            <v>93335.33</v>
          </cell>
          <cell r="F1553">
            <v>93335.33</v>
          </cell>
          <cell r="G1553">
            <v>0</v>
          </cell>
          <cell r="H1553">
            <v>0</v>
          </cell>
        </row>
        <row r="1554">
          <cell r="C1554" t="str">
            <v>363012901</v>
          </cell>
          <cell r="D1554" t="str">
            <v>90 GVKF NAK.DON</v>
          </cell>
          <cell r="E1554">
            <v>71194606939.899994</v>
          </cell>
          <cell r="F1554">
            <v>71194606939.899994</v>
          </cell>
          <cell r="G1554">
            <v>0</v>
          </cell>
          <cell r="H1554">
            <v>0</v>
          </cell>
        </row>
        <row r="1555">
          <cell r="C1555" t="str">
            <v>363012921</v>
          </cell>
          <cell r="D1555" t="str">
            <v>90 GVKF NAK.DON</v>
          </cell>
          <cell r="E1555">
            <v>41877.1</v>
          </cell>
          <cell r="F1555">
            <v>41877.1</v>
          </cell>
          <cell r="G1555">
            <v>0</v>
          </cell>
          <cell r="H1555">
            <v>0</v>
          </cell>
        </row>
        <row r="1556">
          <cell r="C1556" t="str">
            <v>36302901</v>
          </cell>
          <cell r="D1556" t="str">
            <v>180 GVKF NAK.DO</v>
          </cell>
          <cell r="E1556">
            <v>94179304816.5</v>
          </cell>
          <cell r="F1556">
            <v>94179304816.5</v>
          </cell>
          <cell r="G1556">
            <v>0</v>
          </cell>
          <cell r="H1556">
            <v>0</v>
          </cell>
        </row>
        <row r="1557">
          <cell r="C1557" t="str">
            <v>36302902</v>
          </cell>
          <cell r="D1557" t="str">
            <v>180 GVKF NAK.DO</v>
          </cell>
          <cell r="E1557">
            <v>39496.44</v>
          </cell>
          <cell r="F1557">
            <v>39496.44</v>
          </cell>
          <cell r="G1557">
            <v>0</v>
          </cell>
          <cell r="H1557">
            <v>0</v>
          </cell>
        </row>
        <row r="1558">
          <cell r="C1558" t="str">
            <v>36302921</v>
          </cell>
          <cell r="D1558" t="str">
            <v>180 GVKF NAK.DO</v>
          </cell>
          <cell r="E1558">
            <v>17424.060000000001</v>
          </cell>
          <cell r="F1558">
            <v>17424.060000000001</v>
          </cell>
          <cell r="G1558">
            <v>0</v>
          </cell>
          <cell r="H1558">
            <v>0</v>
          </cell>
        </row>
        <row r="1559">
          <cell r="C1559" t="str">
            <v>363021901</v>
          </cell>
          <cell r="D1559" t="str">
            <v>180 GVKF USD HV</v>
          </cell>
          <cell r="E1559">
            <v>64556931180.559998</v>
          </cell>
          <cell r="F1559">
            <v>64556931180.559998</v>
          </cell>
          <cell r="G1559">
            <v>0</v>
          </cell>
          <cell r="H1559">
            <v>0</v>
          </cell>
        </row>
        <row r="1560">
          <cell r="C1560" t="str">
            <v>363021902</v>
          </cell>
          <cell r="D1560" t="str">
            <v>180 GVKF USD HV</v>
          </cell>
          <cell r="E1560">
            <v>39496.44</v>
          </cell>
          <cell r="F1560">
            <v>39496.44</v>
          </cell>
          <cell r="G1560">
            <v>0</v>
          </cell>
          <cell r="H1560">
            <v>0</v>
          </cell>
        </row>
        <row r="1561">
          <cell r="C1561" t="str">
            <v>363022901</v>
          </cell>
          <cell r="D1561" t="str">
            <v>180 GVKF DM HVZ</v>
          </cell>
          <cell r="E1561">
            <v>29622373635.939999</v>
          </cell>
          <cell r="F1561">
            <v>29622373635.939999</v>
          </cell>
          <cell r="G1561">
            <v>0</v>
          </cell>
          <cell r="H1561">
            <v>0</v>
          </cell>
        </row>
        <row r="1562">
          <cell r="C1562" t="str">
            <v>363022921</v>
          </cell>
          <cell r="D1562" t="str">
            <v>180 GVKF DM HVZ</v>
          </cell>
          <cell r="E1562">
            <v>17424.060000000001</v>
          </cell>
          <cell r="F1562">
            <v>17424.060000000001</v>
          </cell>
          <cell r="G1562">
            <v>0</v>
          </cell>
          <cell r="H1562">
            <v>0</v>
          </cell>
        </row>
        <row r="1563">
          <cell r="C1563" t="str">
            <v>36303901</v>
          </cell>
          <cell r="D1563" t="str">
            <v>360 GVKF NAK.DO</v>
          </cell>
          <cell r="E1563">
            <v>114545346818.02</v>
          </cell>
          <cell r="F1563">
            <v>114545346818.02</v>
          </cell>
          <cell r="G1563">
            <v>0</v>
          </cell>
          <cell r="H1563">
            <v>0</v>
          </cell>
        </row>
        <row r="1564">
          <cell r="C1564" t="str">
            <v>36303902</v>
          </cell>
          <cell r="D1564" t="str">
            <v>360 GVKF NAK.DO</v>
          </cell>
          <cell r="E1564">
            <v>27832.82</v>
          </cell>
          <cell r="F1564">
            <v>27832.82</v>
          </cell>
          <cell r="G1564">
            <v>0</v>
          </cell>
          <cell r="H1564">
            <v>0</v>
          </cell>
        </row>
        <row r="1565">
          <cell r="C1565" t="str">
            <v>36303921</v>
          </cell>
          <cell r="D1565" t="str">
            <v>360 GVKF NAK.DO</v>
          </cell>
          <cell r="E1565">
            <v>40617.160000000003</v>
          </cell>
          <cell r="F1565">
            <v>40617.160000000003</v>
          </cell>
          <cell r="G1565">
            <v>0</v>
          </cell>
          <cell r="H1565">
            <v>0</v>
          </cell>
        </row>
        <row r="1566">
          <cell r="C1566" t="str">
            <v>363031901</v>
          </cell>
          <cell r="D1566" t="str">
            <v>360 GVKF USD NA</v>
          </cell>
          <cell r="E1566">
            <v>45492744290.18</v>
          </cell>
          <cell r="F1566">
            <v>45492744290.18</v>
          </cell>
          <cell r="G1566">
            <v>0</v>
          </cell>
          <cell r="H1566">
            <v>0</v>
          </cell>
        </row>
        <row r="1567">
          <cell r="C1567" t="str">
            <v>363031902</v>
          </cell>
          <cell r="D1567" t="str">
            <v>360 GVKF USD NA</v>
          </cell>
          <cell r="E1567">
            <v>27832.82</v>
          </cell>
          <cell r="F1567">
            <v>27832.82</v>
          </cell>
          <cell r="G1567">
            <v>0</v>
          </cell>
          <cell r="H1567">
            <v>0</v>
          </cell>
        </row>
        <row r="1568">
          <cell r="C1568" t="str">
            <v>363032901</v>
          </cell>
          <cell r="D1568" t="str">
            <v>360 GVKF DM HVZ</v>
          </cell>
          <cell r="E1568">
            <v>69052602527.839996</v>
          </cell>
          <cell r="F1568">
            <v>69052602527.839996</v>
          </cell>
          <cell r="G1568">
            <v>0</v>
          </cell>
          <cell r="H1568">
            <v>0</v>
          </cell>
        </row>
        <row r="1569">
          <cell r="C1569" t="str">
            <v>363032921</v>
          </cell>
          <cell r="D1569" t="str">
            <v>360 GVKF DM HVZ</v>
          </cell>
          <cell r="E1569">
            <v>40617.160000000003</v>
          </cell>
          <cell r="F1569">
            <v>40617.160000000003</v>
          </cell>
          <cell r="G1569">
            <v>0</v>
          </cell>
          <cell r="H1569">
            <v>0</v>
          </cell>
        </row>
        <row r="1570">
          <cell r="C1570" t="str">
            <v>36304901</v>
          </cell>
          <cell r="D1570" t="str">
            <v>LEASING HAV.NAK</v>
          </cell>
          <cell r="E1570">
            <v>127164694735.00999</v>
          </cell>
          <cell r="F1570">
            <v>127164694735.00999</v>
          </cell>
          <cell r="G1570">
            <v>0</v>
          </cell>
          <cell r="H1570">
            <v>0</v>
          </cell>
        </row>
        <row r="1571">
          <cell r="C1571" t="str">
            <v>36304902</v>
          </cell>
          <cell r="D1571" t="str">
            <v>LEASING HAV.NAK</v>
          </cell>
          <cell r="E1571">
            <v>21824.94</v>
          </cell>
          <cell r="F1571">
            <v>21824.94</v>
          </cell>
          <cell r="G1571">
            <v>0</v>
          </cell>
          <cell r="H1571">
            <v>0</v>
          </cell>
        </row>
        <row r="1572">
          <cell r="C1572" t="str">
            <v>36304921</v>
          </cell>
          <cell r="D1572" t="str">
            <v>LEASING HAV.NAK</v>
          </cell>
          <cell r="E1572">
            <v>53816.05</v>
          </cell>
          <cell r="F1572">
            <v>53816.05</v>
          </cell>
          <cell r="G1572">
            <v>0</v>
          </cell>
          <cell r="H1572">
            <v>0</v>
          </cell>
        </row>
        <row r="1573">
          <cell r="C1573" t="str">
            <v>363041901</v>
          </cell>
          <cell r="D1573" t="str">
            <v>$ LEASING HAV.D</v>
          </cell>
          <cell r="E1573">
            <v>35672864431.059998</v>
          </cell>
          <cell r="F1573">
            <v>35672864431.059998</v>
          </cell>
          <cell r="G1573">
            <v>0</v>
          </cell>
          <cell r="H1573">
            <v>0</v>
          </cell>
        </row>
        <row r="1574">
          <cell r="C1574" t="str">
            <v>363041902</v>
          </cell>
          <cell r="D1574" t="str">
            <v>$ LEASING HAV.D</v>
          </cell>
          <cell r="E1574">
            <v>21824.94</v>
          </cell>
          <cell r="F1574">
            <v>21824.94</v>
          </cell>
          <cell r="G1574">
            <v>0</v>
          </cell>
          <cell r="H1574">
            <v>0</v>
          </cell>
        </row>
        <row r="1575">
          <cell r="C1575" t="str">
            <v>363042901</v>
          </cell>
          <cell r="D1575" t="str">
            <v>DM LEASING HAV.</v>
          </cell>
          <cell r="E1575">
            <v>91491830303.949997</v>
          </cell>
          <cell r="F1575">
            <v>91491830303.949997</v>
          </cell>
          <cell r="G1575">
            <v>0</v>
          </cell>
          <cell r="H1575">
            <v>0</v>
          </cell>
        </row>
        <row r="1576">
          <cell r="C1576" t="str">
            <v>363042921</v>
          </cell>
          <cell r="D1576" t="str">
            <v>DM LEASING HAV.</v>
          </cell>
          <cell r="E1576">
            <v>53816.05</v>
          </cell>
          <cell r="F1576">
            <v>53816.05</v>
          </cell>
          <cell r="G1576">
            <v>0</v>
          </cell>
          <cell r="H1576">
            <v>0</v>
          </cell>
        </row>
        <row r="1577">
          <cell r="C1577" t="str">
            <v/>
          </cell>
          <cell r="E1577" t="str">
            <v>----------------------</v>
          </cell>
          <cell r="F1577" t="str">
            <v>----------------------</v>
          </cell>
          <cell r="G1577" t="str">
            <v>----------------------</v>
          </cell>
          <cell r="H1577" t="str">
            <v>----------------------</v>
          </cell>
        </row>
        <row r="1578">
          <cell r="C1578" t="str">
            <v>363HESAP</v>
          </cell>
          <cell r="D1578" t="str">
            <v>LAMI...:</v>
          </cell>
          <cell r="E1578">
            <v>731490977646</v>
          </cell>
          <cell r="F1578">
            <v>731490977646</v>
          </cell>
          <cell r="G1578">
            <v>0</v>
          </cell>
          <cell r="H1578">
            <v>0</v>
          </cell>
        </row>
        <row r="1579">
          <cell r="C1579" t="str">
            <v/>
          </cell>
        </row>
        <row r="1580">
          <cell r="C1580" t="str">
            <v>380901</v>
          </cell>
          <cell r="D1580" t="str">
            <v>OD VERGI RESIM</v>
          </cell>
          <cell r="E1580">
            <v>11097575139196</v>
          </cell>
          <cell r="F1580">
            <v>13671966005907.9</v>
          </cell>
          <cell r="G1580">
            <v>0</v>
          </cell>
          <cell r="H1580">
            <v>2574390866711.8901</v>
          </cell>
        </row>
        <row r="1581">
          <cell r="C1581" t="str">
            <v>38000901</v>
          </cell>
          <cell r="D1581" t="str">
            <v>ODENECEK GELIR</v>
          </cell>
          <cell r="E1581">
            <v>4359387783767</v>
          </cell>
          <cell r="F1581">
            <v>5729067539885</v>
          </cell>
          <cell r="G1581">
            <v>0</v>
          </cell>
          <cell r="H1581">
            <v>1369679756118</v>
          </cell>
        </row>
        <row r="1582">
          <cell r="C1582" t="str">
            <v>380000901</v>
          </cell>
          <cell r="D1582" t="str">
            <v>UCR KES G.V.</v>
          </cell>
          <cell r="E1582">
            <v>1571236586828</v>
          </cell>
          <cell r="F1582">
            <v>1992279059832</v>
          </cell>
          <cell r="G1582">
            <v>0</v>
          </cell>
          <cell r="H1582">
            <v>421042473004</v>
          </cell>
        </row>
        <row r="1583">
          <cell r="C1583" t="str">
            <v>380001901</v>
          </cell>
          <cell r="D1583" t="str">
            <v>SERB MESLEK KAZ</v>
          </cell>
          <cell r="E1583">
            <v>18430943723</v>
          </cell>
          <cell r="F1583">
            <v>23246473980</v>
          </cell>
          <cell r="G1583">
            <v>0</v>
          </cell>
          <cell r="H1583">
            <v>4815530257</v>
          </cell>
        </row>
        <row r="1584">
          <cell r="C1584" t="str">
            <v>380002901</v>
          </cell>
          <cell r="D1584" t="str">
            <v>ÖD.GV TL KAT.FO</v>
          </cell>
          <cell r="E1584">
            <v>1474465893830</v>
          </cell>
          <cell r="F1584">
            <v>2079021013726</v>
          </cell>
          <cell r="G1584">
            <v>0</v>
          </cell>
          <cell r="H1584">
            <v>604555119896</v>
          </cell>
        </row>
        <row r="1585">
          <cell r="C1585" t="str">
            <v>380003901</v>
          </cell>
          <cell r="D1585" t="str">
            <v>ÖD. GV YP KAT.F</v>
          </cell>
          <cell r="E1585">
            <v>956322124409</v>
          </cell>
          <cell r="F1585">
            <v>1211237946165</v>
          </cell>
          <cell r="G1585">
            <v>0</v>
          </cell>
          <cell r="H1585">
            <v>254915821756</v>
          </cell>
        </row>
        <row r="1586">
          <cell r="C1586" t="str">
            <v>380004901</v>
          </cell>
          <cell r="D1586" t="str">
            <v>GIDER PUS-DIGER</v>
          </cell>
          <cell r="E1586">
            <v>10918807827</v>
          </cell>
          <cell r="F1586">
            <v>11276500904</v>
          </cell>
          <cell r="G1586">
            <v>0</v>
          </cell>
          <cell r="H1586">
            <v>357693077</v>
          </cell>
        </row>
        <row r="1587">
          <cell r="C1587" t="str">
            <v>380005901</v>
          </cell>
          <cell r="D1587" t="str">
            <v>ÖD. GELIR VERGI</v>
          </cell>
          <cell r="E1587">
            <v>21257215935</v>
          </cell>
          <cell r="F1587">
            <v>21443413139</v>
          </cell>
          <cell r="G1587">
            <v>0</v>
          </cell>
          <cell r="H1587">
            <v>186197204</v>
          </cell>
        </row>
        <row r="1588">
          <cell r="C1588" t="str">
            <v>380006901</v>
          </cell>
          <cell r="D1588" t="str">
            <v>G.MENKUL SERMAY</v>
          </cell>
          <cell r="E1588">
            <v>304379208447</v>
          </cell>
          <cell r="F1588">
            <v>387686578813</v>
          </cell>
          <cell r="G1588">
            <v>0</v>
          </cell>
          <cell r="H1588">
            <v>83307370366</v>
          </cell>
        </row>
        <row r="1589">
          <cell r="C1589" t="str">
            <v>380008901</v>
          </cell>
          <cell r="D1589" t="str">
            <v>GIDER PUSULASI</v>
          </cell>
          <cell r="E1589">
            <v>2377002768</v>
          </cell>
          <cell r="F1589">
            <v>2876553326</v>
          </cell>
          <cell r="G1589">
            <v>0</v>
          </cell>
          <cell r="H1589">
            <v>499550558</v>
          </cell>
        </row>
        <row r="1590">
          <cell r="C1590" t="str">
            <v>38002901</v>
          </cell>
          <cell r="D1590" t="str">
            <v>ODEN.BANKA SIG.</v>
          </cell>
          <cell r="E1590">
            <v>2878781745335.0801</v>
          </cell>
          <cell r="F1590">
            <v>3078127564736.9702</v>
          </cell>
          <cell r="G1590">
            <v>0</v>
          </cell>
          <cell r="H1590">
            <v>199345819401.89001</v>
          </cell>
        </row>
        <row r="1591">
          <cell r="C1591" t="str">
            <v>380020901</v>
          </cell>
          <cell r="D1591" t="str">
            <v>ÖD.BSMV TL MUAM</v>
          </cell>
          <cell r="E1591">
            <v>1797222470556.6799</v>
          </cell>
          <cell r="F1591">
            <v>1911016770438.3701</v>
          </cell>
          <cell r="G1591">
            <v>0</v>
          </cell>
          <cell r="H1591">
            <v>113794299881.69</v>
          </cell>
        </row>
        <row r="1592">
          <cell r="C1592" t="str">
            <v>380021901</v>
          </cell>
          <cell r="D1592" t="str">
            <v>ÖDEN.BSMV KAMB.</v>
          </cell>
          <cell r="E1592">
            <v>520826274778.40002</v>
          </cell>
          <cell r="F1592">
            <v>554005794298.59998</v>
          </cell>
          <cell r="G1592">
            <v>0</v>
          </cell>
          <cell r="H1592">
            <v>33179519520.200001</v>
          </cell>
        </row>
        <row r="1593">
          <cell r="C1593" t="str">
            <v>380023901</v>
          </cell>
          <cell r="D1593" t="str">
            <v>ÇEK VERGİSİ</v>
          </cell>
          <cell r="E1593">
            <v>367383000000</v>
          </cell>
          <cell r="F1593">
            <v>400183000000</v>
          </cell>
          <cell r="G1593">
            <v>0</v>
          </cell>
          <cell r="H1593">
            <v>32800000000</v>
          </cell>
        </row>
        <row r="1594">
          <cell r="C1594" t="str">
            <v>380024901</v>
          </cell>
          <cell r="D1594" t="str">
            <v>K/F KES. ÖZEL İ</v>
          </cell>
          <cell r="E1594">
            <v>193350000000</v>
          </cell>
          <cell r="F1594">
            <v>212922000000</v>
          </cell>
          <cell r="G1594">
            <v>0</v>
          </cell>
          <cell r="H1594">
            <v>19572000000</v>
          </cell>
        </row>
        <row r="1595">
          <cell r="C1595" t="str">
            <v>38003901</v>
          </cell>
          <cell r="D1595" t="str">
            <v>ODENECEK DAMGA</v>
          </cell>
          <cell r="E1595">
            <v>1736673168666</v>
          </cell>
          <cell r="F1595">
            <v>2125230132657</v>
          </cell>
          <cell r="G1595">
            <v>0</v>
          </cell>
          <cell r="H1595">
            <v>388556963991</v>
          </cell>
        </row>
        <row r="1596">
          <cell r="C1596" t="str">
            <v>380030901</v>
          </cell>
          <cell r="D1596" t="str">
            <v>OD.DAMGA VERGIS</v>
          </cell>
          <cell r="E1596">
            <v>57660835996</v>
          </cell>
          <cell r="F1596">
            <v>70235673053</v>
          </cell>
          <cell r="G1596">
            <v>0</v>
          </cell>
          <cell r="H1596">
            <v>12574837057</v>
          </cell>
        </row>
        <row r="1597">
          <cell r="C1597" t="str">
            <v>380031901</v>
          </cell>
          <cell r="D1597" t="str">
            <v>ÖD.DAMGA VER.MA</v>
          </cell>
          <cell r="E1597">
            <v>1679012332670</v>
          </cell>
          <cell r="F1597">
            <v>2054994459604</v>
          </cell>
          <cell r="G1597">
            <v>0</v>
          </cell>
          <cell r="H1597">
            <v>375982126934</v>
          </cell>
        </row>
        <row r="1598">
          <cell r="C1598" t="str">
            <v>38004901</v>
          </cell>
          <cell r="D1598" t="str">
            <v>ODENECEK KATMA</v>
          </cell>
          <cell r="E1598">
            <v>182272260000</v>
          </cell>
          <cell r="F1598">
            <v>182272260000</v>
          </cell>
          <cell r="G1598">
            <v>0</v>
          </cell>
          <cell r="H1598">
            <v>0</v>
          </cell>
        </row>
        <row r="1599">
          <cell r="C1599" t="str">
            <v>38005901</v>
          </cell>
          <cell r="D1599" t="str">
            <v>ODENECEK FON PA</v>
          </cell>
          <cell r="E1599">
            <v>73990000</v>
          </cell>
          <cell r="F1599">
            <v>137140000</v>
          </cell>
          <cell r="G1599">
            <v>0</v>
          </cell>
          <cell r="H1599">
            <v>63150000</v>
          </cell>
        </row>
        <row r="1600">
          <cell r="C1600" t="str">
            <v>380055901</v>
          </cell>
          <cell r="D1600" t="str">
            <v>OD. FONP. DIGER</v>
          </cell>
          <cell r="E1600">
            <v>73990000</v>
          </cell>
          <cell r="F1600">
            <v>137140000</v>
          </cell>
          <cell r="G1600">
            <v>0</v>
          </cell>
          <cell r="H1600">
            <v>63150000</v>
          </cell>
        </row>
        <row r="1601">
          <cell r="C1601" t="str">
            <v>38006901</v>
          </cell>
          <cell r="D1601" t="str">
            <v>ODENECEK SSK PI</v>
          </cell>
          <cell r="E1601">
            <v>1674215140915</v>
          </cell>
          <cell r="F1601">
            <v>2210970435413</v>
          </cell>
          <cell r="G1601">
            <v>0</v>
          </cell>
          <cell r="H1601">
            <v>536755294498</v>
          </cell>
        </row>
        <row r="1602">
          <cell r="C1602" t="str">
            <v>380060901</v>
          </cell>
          <cell r="D1602" t="str">
            <v>ODENECEK SIGORT</v>
          </cell>
          <cell r="E1602">
            <v>1674215140915</v>
          </cell>
          <cell r="F1602">
            <v>2210970435413</v>
          </cell>
          <cell r="G1602">
            <v>0</v>
          </cell>
          <cell r="H1602">
            <v>536755294498</v>
          </cell>
        </row>
        <row r="1603">
          <cell r="C1603" t="str">
            <v>38008901</v>
          </cell>
          <cell r="D1603" t="str">
            <v>KTL.FONU STOPAJ</v>
          </cell>
          <cell r="E1603">
            <v>44671382</v>
          </cell>
          <cell r="F1603">
            <v>44671382</v>
          </cell>
          <cell r="G1603">
            <v>0</v>
          </cell>
          <cell r="H1603">
            <v>0</v>
          </cell>
        </row>
        <row r="1604">
          <cell r="C1604" t="str">
            <v>380080901</v>
          </cell>
          <cell r="D1604" t="str">
            <v>TL. KTL.FONU ST</v>
          </cell>
          <cell r="E1604">
            <v>44671382</v>
          </cell>
          <cell r="F1604">
            <v>44671382</v>
          </cell>
          <cell r="G1604">
            <v>0</v>
          </cell>
          <cell r="H1604">
            <v>0</v>
          </cell>
        </row>
        <row r="1605">
          <cell r="C1605" t="str">
            <v>38009901</v>
          </cell>
          <cell r="D1605" t="str">
            <v>SOSYAL GUV.DEST</v>
          </cell>
          <cell r="E1605">
            <v>115110885618</v>
          </cell>
          <cell r="F1605">
            <v>146991807164</v>
          </cell>
          <cell r="G1605">
            <v>0</v>
          </cell>
          <cell r="H1605">
            <v>31880921546</v>
          </cell>
        </row>
        <row r="1606">
          <cell r="C1606" t="str">
            <v>380090901</v>
          </cell>
          <cell r="D1606" t="str">
            <v>SOS.GUV.DES.PIR</v>
          </cell>
          <cell r="E1606">
            <v>115110885618</v>
          </cell>
          <cell r="F1606">
            <v>146991807164</v>
          </cell>
          <cell r="G1606">
            <v>0</v>
          </cell>
          <cell r="H1606">
            <v>31880921546</v>
          </cell>
        </row>
        <row r="1607">
          <cell r="C1607" t="str">
            <v>38011901</v>
          </cell>
          <cell r="D1607" t="str">
            <v>ÖDENECEK İŞSİZL</v>
          </cell>
          <cell r="E1607">
            <v>151015493513</v>
          </cell>
          <cell r="F1607">
            <v>199124454670</v>
          </cell>
          <cell r="G1607">
            <v>0</v>
          </cell>
          <cell r="H1607">
            <v>48108961157</v>
          </cell>
        </row>
        <row r="1608">
          <cell r="C1608" t="str">
            <v>380110901</v>
          </cell>
          <cell r="D1608" t="str">
            <v>İŞSİZLİK SİGORT</v>
          </cell>
          <cell r="E1608">
            <v>50728649183</v>
          </cell>
          <cell r="F1608">
            <v>66721978326</v>
          </cell>
          <cell r="G1608">
            <v>0</v>
          </cell>
          <cell r="H1608">
            <v>15993329143</v>
          </cell>
        </row>
        <row r="1609">
          <cell r="C1609" t="str">
            <v>380111901</v>
          </cell>
          <cell r="D1609" t="str">
            <v>İŞSİZLİK SİGORT</v>
          </cell>
          <cell r="E1609">
            <v>100286844330</v>
          </cell>
          <cell r="F1609">
            <v>132402476344</v>
          </cell>
          <cell r="G1609">
            <v>0</v>
          </cell>
          <cell r="H1609">
            <v>32115632014</v>
          </cell>
        </row>
        <row r="1610">
          <cell r="C1610" t="str">
            <v/>
          </cell>
          <cell r="E1610" t="str">
            <v>----------------------</v>
          </cell>
          <cell r="F1610" t="str">
            <v>----------------------</v>
          </cell>
          <cell r="G1610" t="str">
            <v>----------------------</v>
          </cell>
          <cell r="H1610" t="str">
            <v>----------------------</v>
          </cell>
        </row>
        <row r="1611">
          <cell r="C1611" t="str">
            <v>380HESAP</v>
          </cell>
          <cell r="D1611" t="str">
            <v>LAMI...:</v>
          </cell>
          <cell r="E1611">
            <v>11097575139196</v>
          </cell>
          <cell r="F1611">
            <v>13671966005907.9</v>
          </cell>
          <cell r="G1611">
            <v>0</v>
          </cell>
          <cell r="H1611">
            <v>2574390866711.8901</v>
          </cell>
        </row>
        <row r="1612">
          <cell r="C1612" t="str">
            <v/>
          </cell>
        </row>
        <row r="1613">
          <cell r="C1613" t="str">
            <v>381901</v>
          </cell>
          <cell r="D1613" t="str">
            <v>ÖDEN.VERGİ,RES.</v>
          </cell>
          <cell r="E1613">
            <v>243782407954878</v>
          </cell>
          <cell r="F1613">
            <v>243782407954878</v>
          </cell>
          <cell r="G1613">
            <v>0</v>
          </cell>
          <cell r="H1613">
            <v>0</v>
          </cell>
        </row>
        <row r="1614">
          <cell r="C1614" t="str">
            <v>381902</v>
          </cell>
          <cell r="D1614" t="str">
            <v>ÖDEN.VERGİ,RES.</v>
          </cell>
          <cell r="E1614">
            <v>0</v>
          </cell>
          <cell r="F1614">
            <v>106192059</v>
          </cell>
          <cell r="G1614">
            <v>0</v>
          </cell>
          <cell r="H1614">
            <v>106192059</v>
          </cell>
        </row>
        <row r="1615">
          <cell r="C1615" t="str">
            <v>381921</v>
          </cell>
          <cell r="D1615" t="str">
            <v>ÖDEN.VERGİ,RES.</v>
          </cell>
          <cell r="E1615">
            <v>0</v>
          </cell>
          <cell r="F1615">
            <v>68523356</v>
          </cell>
          <cell r="G1615">
            <v>0</v>
          </cell>
          <cell r="H1615">
            <v>68523356</v>
          </cell>
        </row>
        <row r="1616">
          <cell r="C1616" t="str">
            <v>38100901</v>
          </cell>
          <cell r="D1616" t="str">
            <v>ÖDENECEK VERGİL</v>
          </cell>
          <cell r="E1616">
            <v>243782407954878</v>
          </cell>
          <cell r="F1616">
            <v>243782407954878</v>
          </cell>
          <cell r="G1616">
            <v>0</v>
          </cell>
          <cell r="H1616">
            <v>0</v>
          </cell>
        </row>
        <row r="1617">
          <cell r="C1617" t="str">
            <v>38100902</v>
          </cell>
          <cell r="D1617" t="str">
            <v>ÖDENECEK VERGİL</v>
          </cell>
          <cell r="E1617">
            <v>0</v>
          </cell>
          <cell r="F1617">
            <v>106192059</v>
          </cell>
          <cell r="G1617">
            <v>0</v>
          </cell>
          <cell r="H1617">
            <v>106192059</v>
          </cell>
        </row>
        <row r="1618">
          <cell r="C1618" t="str">
            <v>38100921</v>
          </cell>
          <cell r="D1618" t="str">
            <v>ÖDENECEK VERGİL</v>
          </cell>
          <cell r="E1618">
            <v>0</v>
          </cell>
          <cell r="F1618">
            <v>68523356</v>
          </cell>
          <cell r="G1618">
            <v>0</v>
          </cell>
          <cell r="H1618">
            <v>68523356</v>
          </cell>
        </row>
        <row r="1619">
          <cell r="C1619" t="str">
            <v>381009901</v>
          </cell>
          <cell r="D1619" t="str">
            <v>SER.BÖLGE.TES.V</v>
          </cell>
          <cell r="E1619">
            <v>243782407954878</v>
          </cell>
          <cell r="F1619">
            <v>243782407954878</v>
          </cell>
          <cell r="G1619">
            <v>0</v>
          </cell>
          <cell r="H1619">
            <v>0</v>
          </cell>
        </row>
        <row r="1620">
          <cell r="C1620" t="str">
            <v>381009902</v>
          </cell>
          <cell r="D1620" t="str">
            <v>SER.BÖLGE.TES.V</v>
          </cell>
          <cell r="E1620">
            <v>0</v>
          </cell>
          <cell r="F1620">
            <v>106192059</v>
          </cell>
          <cell r="G1620">
            <v>0</v>
          </cell>
          <cell r="H1620">
            <v>106192059</v>
          </cell>
        </row>
        <row r="1621">
          <cell r="C1621" t="str">
            <v>381009921</v>
          </cell>
          <cell r="D1621" t="str">
            <v>SER.BÖLGE.TES.V</v>
          </cell>
          <cell r="E1621">
            <v>0</v>
          </cell>
          <cell r="F1621">
            <v>68523356</v>
          </cell>
          <cell r="G1621">
            <v>0</v>
          </cell>
          <cell r="H1621">
            <v>68523356</v>
          </cell>
        </row>
        <row r="1622">
          <cell r="C1622" t="str">
            <v/>
          </cell>
          <cell r="E1622" t="str">
            <v>----------------------</v>
          </cell>
          <cell r="F1622" t="str">
            <v>----------------------</v>
          </cell>
          <cell r="G1622" t="str">
            <v>----------------------</v>
          </cell>
          <cell r="H1622" t="str">
            <v>----------------------</v>
          </cell>
        </row>
        <row r="1623">
          <cell r="C1623" t="str">
            <v>381HESAP</v>
          </cell>
          <cell r="D1623" t="str">
            <v>LAMI...:</v>
          </cell>
          <cell r="E1623">
            <v>243782407954878</v>
          </cell>
          <cell r="F1623">
            <v>243782582670293</v>
          </cell>
          <cell r="G1623">
            <v>0</v>
          </cell>
          <cell r="H1623">
            <v>174715415</v>
          </cell>
        </row>
        <row r="1624">
          <cell r="C1624" t="str">
            <v/>
          </cell>
        </row>
        <row r="1625">
          <cell r="C1625" t="str">
            <v>382901</v>
          </cell>
          <cell r="D1625" t="str">
            <v>TAHSIL EDILECEK</v>
          </cell>
          <cell r="E1625">
            <v>3037341209308</v>
          </cell>
          <cell r="F1625">
            <v>3232210419615.04</v>
          </cell>
          <cell r="G1625">
            <v>0</v>
          </cell>
          <cell r="H1625">
            <v>194869210307.04001</v>
          </cell>
        </row>
        <row r="1626">
          <cell r="C1626" t="str">
            <v>38201901</v>
          </cell>
          <cell r="D1626" t="str">
            <v>TAHSIL EDILECEK</v>
          </cell>
          <cell r="E1626">
            <v>693860251117</v>
          </cell>
          <cell r="F1626">
            <v>805796858443.04004</v>
          </cell>
          <cell r="G1626">
            <v>0</v>
          </cell>
          <cell r="H1626">
            <v>111936607326.03999</v>
          </cell>
        </row>
        <row r="1627">
          <cell r="C1627" t="str">
            <v>38202901</v>
          </cell>
          <cell r="D1627" t="str">
            <v>TAHSIL EDILECEK</v>
          </cell>
          <cell r="E1627">
            <v>549565204</v>
          </cell>
          <cell r="F1627">
            <v>549565204</v>
          </cell>
          <cell r="G1627">
            <v>0</v>
          </cell>
          <cell r="H1627">
            <v>0</v>
          </cell>
        </row>
        <row r="1628">
          <cell r="C1628" t="str">
            <v>38208901</v>
          </cell>
          <cell r="D1628" t="str">
            <v>TAHSIL EDILECEK</v>
          </cell>
          <cell r="E1628">
            <v>160566391280</v>
          </cell>
          <cell r="F1628">
            <v>177903797224</v>
          </cell>
          <cell r="G1628">
            <v>0</v>
          </cell>
          <cell r="H1628">
            <v>17337405944</v>
          </cell>
        </row>
        <row r="1629">
          <cell r="C1629" t="str">
            <v>38218901</v>
          </cell>
          <cell r="D1629" t="str">
            <v>TAHSİL EDİLECEK</v>
          </cell>
          <cell r="E1629">
            <v>2182185001707</v>
          </cell>
          <cell r="F1629">
            <v>2247391895709</v>
          </cell>
          <cell r="G1629">
            <v>0</v>
          </cell>
          <cell r="H1629">
            <v>65206894002</v>
          </cell>
        </row>
        <row r="1630">
          <cell r="C1630" t="str">
            <v>38242901</v>
          </cell>
          <cell r="D1630" t="str">
            <v>SORUMLU SIFATI</v>
          </cell>
          <cell r="E1630">
            <v>180000000</v>
          </cell>
          <cell r="F1630">
            <v>568303035</v>
          </cell>
          <cell r="G1630">
            <v>0</v>
          </cell>
          <cell r="H1630">
            <v>388303035</v>
          </cell>
        </row>
        <row r="1631">
          <cell r="C1631" t="str">
            <v/>
          </cell>
          <cell r="E1631" t="str">
            <v>----------------------</v>
          </cell>
          <cell r="F1631" t="str">
            <v>----------------------</v>
          </cell>
          <cell r="G1631" t="str">
            <v>----------------------</v>
          </cell>
          <cell r="H1631" t="str">
            <v>----------------------</v>
          </cell>
        </row>
        <row r="1632">
          <cell r="C1632" t="str">
            <v>382HESAP</v>
          </cell>
          <cell r="D1632" t="str">
            <v>LAMI...:</v>
          </cell>
          <cell r="E1632">
            <v>3037341209308</v>
          </cell>
          <cell r="F1632">
            <v>3232210419615.04</v>
          </cell>
          <cell r="G1632">
            <v>0</v>
          </cell>
          <cell r="H1632">
            <v>194869210307.04001</v>
          </cell>
        </row>
        <row r="1633">
          <cell r="C1633" t="str">
            <v/>
          </cell>
        </row>
        <row r="1634">
          <cell r="C1634" t="str">
            <v>390901</v>
          </cell>
          <cell r="D1634" t="str">
            <v>MUHTELIF BORCLA</v>
          </cell>
          <cell r="E1634">
            <v>618936848985753</v>
          </cell>
          <cell r="F1634">
            <v>630608159079565</v>
          </cell>
          <cell r="G1634">
            <v>0</v>
          </cell>
          <cell r="H1634">
            <v>11671310093812</v>
          </cell>
        </row>
        <row r="1635">
          <cell r="C1635" t="str">
            <v>39000901</v>
          </cell>
          <cell r="D1635" t="str">
            <v>ALINAN NAKTI TE</v>
          </cell>
          <cell r="E1635">
            <v>36805000016</v>
          </cell>
          <cell r="F1635">
            <v>48025001249</v>
          </cell>
          <cell r="G1635">
            <v>0</v>
          </cell>
          <cell r="H1635">
            <v>11220001233</v>
          </cell>
        </row>
        <row r="1636">
          <cell r="C1636" t="str">
            <v>390001901</v>
          </cell>
          <cell r="D1636" t="str">
            <v>TM KARSILIGI BL</v>
          </cell>
          <cell r="E1636">
            <v>32673000000</v>
          </cell>
          <cell r="F1636">
            <v>32771250000</v>
          </cell>
          <cell r="G1636">
            <v>0</v>
          </cell>
          <cell r="H1636">
            <v>98250000</v>
          </cell>
        </row>
        <row r="1637">
          <cell r="C1637" t="str">
            <v>390002901</v>
          </cell>
          <cell r="D1637" t="str">
            <v>KIRALIK KASALAR</v>
          </cell>
          <cell r="E1637">
            <v>4132000016</v>
          </cell>
          <cell r="F1637">
            <v>5782829363</v>
          </cell>
          <cell r="G1637">
            <v>0</v>
          </cell>
          <cell r="H1637">
            <v>1650829347</v>
          </cell>
        </row>
        <row r="1638">
          <cell r="C1638" t="str">
            <v>390006901</v>
          </cell>
          <cell r="D1638" t="str">
            <v>DIGER NAKDI TEM</v>
          </cell>
          <cell r="E1638">
            <v>0</v>
          </cell>
          <cell r="F1638">
            <v>9470921886</v>
          </cell>
          <cell r="G1638">
            <v>0</v>
          </cell>
          <cell r="H1638">
            <v>9470921886</v>
          </cell>
        </row>
        <row r="1639">
          <cell r="C1639" t="str">
            <v>39003901</v>
          </cell>
          <cell r="D1639" t="str">
            <v>NAKIT KAR. TEM.</v>
          </cell>
          <cell r="E1639">
            <v>0</v>
          </cell>
          <cell r="F1639">
            <v>52133686</v>
          </cell>
          <cell r="G1639">
            <v>0</v>
          </cell>
          <cell r="H1639">
            <v>52133686</v>
          </cell>
        </row>
        <row r="1640">
          <cell r="C1640" t="str">
            <v>39016901</v>
          </cell>
          <cell r="D1640" t="str">
            <v>ÖDENECEK HİS.KA</v>
          </cell>
          <cell r="E1640">
            <v>163828272</v>
          </cell>
          <cell r="F1640">
            <v>1252259080</v>
          </cell>
          <cell r="G1640">
            <v>0</v>
          </cell>
          <cell r="H1640">
            <v>1088430808</v>
          </cell>
        </row>
        <row r="1641">
          <cell r="C1641" t="str">
            <v>39018901</v>
          </cell>
          <cell r="D1641" t="str">
            <v>ÖDENECEK SİGORT</v>
          </cell>
          <cell r="E1641">
            <v>420500476751</v>
          </cell>
          <cell r="F1641">
            <v>420500476751</v>
          </cell>
          <cell r="G1641">
            <v>0</v>
          </cell>
          <cell r="H1641">
            <v>0</v>
          </cell>
        </row>
        <row r="1642">
          <cell r="C1642" t="str">
            <v>39019901</v>
          </cell>
          <cell r="D1642" t="str">
            <v>ODENECEK PERSON</v>
          </cell>
          <cell r="E1642">
            <v>0</v>
          </cell>
          <cell r="F1642">
            <v>3316388697</v>
          </cell>
          <cell r="G1642">
            <v>0</v>
          </cell>
          <cell r="H1642">
            <v>3316388697</v>
          </cell>
        </row>
        <row r="1643">
          <cell r="C1643" t="str">
            <v>39021901</v>
          </cell>
          <cell r="D1643" t="str">
            <v>YAT KUR FARKI</v>
          </cell>
          <cell r="E1643">
            <v>13607000</v>
          </cell>
          <cell r="F1643">
            <v>13607000</v>
          </cell>
          <cell r="G1643">
            <v>0</v>
          </cell>
          <cell r="H1643">
            <v>0</v>
          </cell>
        </row>
        <row r="1644">
          <cell r="C1644" t="str">
            <v>390214901</v>
          </cell>
          <cell r="D1644" t="str">
            <v>IHRACAT KUR FAR</v>
          </cell>
          <cell r="E1644">
            <v>13607000</v>
          </cell>
          <cell r="F1644">
            <v>13607000</v>
          </cell>
          <cell r="G1644">
            <v>0</v>
          </cell>
          <cell r="H1644">
            <v>0</v>
          </cell>
        </row>
        <row r="1645">
          <cell r="C1645" t="str">
            <v>39022901</v>
          </cell>
          <cell r="D1645" t="str">
            <v>KKDF NA DEVR KE</v>
          </cell>
          <cell r="E1645">
            <v>2378670965265</v>
          </cell>
          <cell r="F1645">
            <v>2449020841037</v>
          </cell>
          <cell r="G1645">
            <v>0</v>
          </cell>
          <cell r="H1645">
            <v>70349875772</v>
          </cell>
        </row>
        <row r="1646">
          <cell r="C1646" t="str">
            <v>390220901</v>
          </cell>
          <cell r="D1646" t="str">
            <v>KULLANDIRILAN F</v>
          </cell>
          <cell r="E1646">
            <v>1618221753598</v>
          </cell>
          <cell r="F1646">
            <v>1671214170100</v>
          </cell>
          <cell r="G1646">
            <v>0</v>
          </cell>
          <cell r="H1646">
            <v>52992416502</v>
          </cell>
        </row>
        <row r="1647">
          <cell r="C1647" t="str">
            <v>390222901</v>
          </cell>
          <cell r="D1647" t="str">
            <v>KABUL KRD. İTHA</v>
          </cell>
          <cell r="E1647">
            <v>28937918760</v>
          </cell>
          <cell r="F1647">
            <v>28937918760</v>
          </cell>
          <cell r="G1647">
            <v>0</v>
          </cell>
          <cell r="H1647">
            <v>0</v>
          </cell>
        </row>
        <row r="1648">
          <cell r="C1648" t="str">
            <v>390224901</v>
          </cell>
          <cell r="D1648" t="str">
            <v>MAL MUKB ITH IS</v>
          </cell>
          <cell r="E1648">
            <v>436307498553</v>
          </cell>
          <cell r="F1648">
            <v>440630910435</v>
          </cell>
          <cell r="G1648">
            <v>0</v>
          </cell>
          <cell r="H1648">
            <v>4323411882</v>
          </cell>
        </row>
        <row r="1649">
          <cell r="C1649" t="str">
            <v>390225901</v>
          </cell>
          <cell r="D1649" t="str">
            <v>VADELI ITH AKR</v>
          </cell>
          <cell r="E1649">
            <v>295203794354</v>
          </cell>
          <cell r="F1649">
            <v>308237841742</v>
          </cell>
          <cell r="G1649">
            <v>0</v>
          </cell>
          <cell r="H1649">
            <v>13034047388</v>
          </cell>
        </row>
        <row r="1650">
          <cell r="C1650" t="str">
            <v>39023901</v>
          </cell>
          <cell r="D1650" t="str">
            <v>KREDİ KARTI VE</v>
          </cell>
          <cell r="E1650">
            <v>4682229409363</v>
          </cell>
          <cell r="F1650">
            <v>4685198509363</v>
          </cell>
          <cell r="G1650">
            <v>0</v>
          </cell>
          <cell r="H1650">
            <v>2969100000</v>
          </cell>
        </row>
        <row r="1651">
          <cell r="C1651" t="str">
            <v>390230901</v>
          </cell>
          <cell r="D1651" t="str">
            <v>KREDİ KARTI VE</v>
          </cell>
          <cell r="E1651">
            <v>4682229409363</v>
          </cell>
          <cell r="F1651">
            <v>4685198509363</v>
          </cell>
          <cell r="G1651">
            <v>0</v>
          </cell>
          <cell r="H1651">
            <v>2969100000</v>
          </cell>
        </row>
        <row r="1652">
          <cell r="C1652" t="str">
            <v>39026901</v>
          </cell>
          <cell r="D1652" t="str">
            <v>DEST. VE FIYAT</v>
          </cell>
          <cell r="E1652">
            <v>41971668960</v>
          </cell>
          <cell r="F1652">
            <v>52433388960</v>
          </cell>
          <cell r="G1652">
            <v>0</v>
          </cell>
          <cell r="H1652">
            <v>10461720000</v>
          </cell>
        </row>
        <row r="1653">
          <cell r="C1653" t="str">
            <v>39028901</v>
          </cell>
          <cell r="D1653" t="str">
            <v>SAVUNMA SANAYI</v>
          </cell>
          <cell r="E1653">
            <v>278753771381</v>
          </cell>
          <cell r="F1653">
            <v>373572250296</v>
          </cell>
          <cell r="G1653">
            <v>0</v>
          </cell>
          <cell r="H1653">
            <v>94818478915</v>
          </cell>
        </row>
        <row r="1654">
          <cell r="C1654" t="str">
            <v>390280901</v>
          </cell>
          <cell r="D1654" t="str">
            <v>GID.PSL.SSDF HI</v>
          </cell>
          <cell r="E1654">
            <v>6020426554</v>
          </cell>
          <cell r="F1654">
            <v>6126248154</v>
          </cell>
          <cell r="G1654">
            <v>0</v>
          </cell>
          <cell r="H1654">
            <v>105821600</v>
          </cell>
        </row>
        <row r="1655">
          <cell r="C1655" t="str">
            <v>390281901</v>
          </cell>
          <cell r="D1655" t="str">
            <v>GID.PSL MAL BED</v>
          </cell>
          <cell r="E1655">
            <v>7584269</v>
          </cell>
          <cell r="F1655">
            <v>7584269</v>
          </cell>
          <cell r="G1655">
            <v>0</v>
          </cell>
          <cell r="H1655">
            <v>0</v>
          </cell>
        </row>
        <row r="1656">
          <cell r="C1656" t="str">
            <v>390282901</v>
          </cell>
          <cell r="D1656" t="str">
            <v>SERBEST MESLEK</v>
          </cell>
          <cell r="E1656">
            <v>1914114229</v>
          </cell>
          <cell r="F1656">
            <v>2332516536</v>
          </cell>
          <cell r="G1656">
            <v>0</v>
          </cell>
          <cell r="H1656">
            <v>418402307</v>
          </cell>
        </row>
        <row r="1657">
          <cell r="C1657" t="str">
            <v>390283901</v>
          </cell>
          <cell r="D1657" t="str">
            <v>G.MENKUL SERM.I</v>
          </cell>
          <cell r="E1657">
            <v>27697009649</v>
          </cell>
          <cell r="F1657">
            <v>36027742007</v>
          </cell>
          <cell r="G1657">
            <v>0</v>
          </cell>
          <cell r="H1657">
            <v>8330732358</v>
          </cell>
        </row>
        <row r="1658">
          <cell r="C1658" t="str">
            <v>390284901</v>
          </cell>
          <cell r="D1658" t="str">
            <v>MEN.SER.IRADI T</v>
          </cell>
          <cell r="E1658">
            <v>147394991432</v>
          </cell>
          <cell r="F1658">
            <v>207850418717</v>
          </cell>
          <cell r="G1658">
            <v>0</v>
          </cell>
          <cell r="H1658">
            <v>60455427285</v>
          </cell>
        </row>
        <row r="1659">
          <cell r="C1659" t="str">
            <v>390285901</v>
          </cell>
          <cell r="D1659" t="str">
            <v>MEN.SER.IRADI Y</v>
          </cell>
          <cell r="E1659">
            <v>95719645248</v>
          </cell>
          <cell r="F1659">
            <v>121227740613</v>
          </cell>
          <cell r="G1659">
            <v>0</v>
          </cell>
          <cell r="H1659">
            <v>25508095365</v>
          </cell>
        </row>
        <row r="1660">
          <cell r="C1660" t="str">
            <v>39039901</v>
          </cell>
          <cell r="D1660" t="str">
            <v>SOSYAL YARDIM F</v>
          </cell>
          <cell r="E1660">
            <v>0</v>
          </cell>
          <cell r="F1660">
            <v>24982726100</v>
          </cell>
          <cell r="G1660">
            <v>0</v>
          </cell>
          <cell r="H1660">
            <v>24982726100</v>
          </cell>
        </row>
        <row r="1661">
          <cell r="C1661" t="str">
            <v>39041901</v>
          </cell>
          <cell r="D1661" t="str">
            <v>HUKUK MUSAVIRLI</v>
          </cell>
          <cell r="E1661">
            <v>6538550000</v>
          </cell>
          <cell r="F1661">
            <v>9163106880</v>
          </cell>
          <cell r="G1661">
            <v>0</v>
          </cell>
          <cell r="H1661">
            <v>2624556880</v>
          </cell>
        </row>
        <row r="1662">
          <cell r="C1662" t="str">
            <v>39042901</v>
          </cell>
          <cell r="D1662" t="str">
            <v>DIGER EMANET PA</v>
          </cell>
          <cell r="E1662">
            <v>0</v>
          </cell>
          <cell r="F1662">
            <v>26473750</v>
          </cell>
          <cell r="G1662">
            <v>0</v>
          </cell>
          <cell r="H1662">
            <v>26473750</v>
          </cell>
        </row>
        <row r="1663">
          <cell r="C1663" t="str">
            <v>39043901</v>
          </cell>
          <cell r="D1663" t="str">
            <v>ZAMAN AS UGR TA</v>
          </cell>
          <cell r="E1663">
            <v>205771</v>
          </cell>
          <cell r="F1663">
            <v>474583</v>
          </cell>
          <cell r="G1663">
            <v>0</v>
          </cell>
          <cell r="H1663">
            <v>268812</v>
          </cell>
        </row>
        <row r="1664">
          <cell r="C1664" t="str">
            <v>39050901</v>
          </cell>
          <cell r="D1664" t="str">
            <v>BLOKE PARALAR</v>
          </cell>
          <cell r="E1664">
            <v>428793535802953</v>
          </cell>
          <cell r="F1664">
            <v>439166731080894</v>
          </cell>
          <cell r="G1664">
            <v>0</v>
          </cell>
          <cell r="H1664">
            <v>10373195277940.1</v>
          </cell>
        </row>
        <row r="1665">
          <cell r="C1665" t="str">
            <v>390501901</v>
          </cell>
          <cell r="D1665" t="str">
            <v>KARSILIKSIZ CEK</v>
          </cell>
          <cell r="E1665">
            <v>0</v>
          </cell>
          <cell r="F1665">
            <v>460214146</v>
          </cell>
          <cell r="G1665">
            <v>0</v>
          </cell>
          <cell r="H1665">
            <v>460214146</v>
          </cell>
        </row>
        <row r="1666">
          <cell r="C1666" t="str">
            <v>390503901</v>
          </cell>
          <cell r="D1666" t="str">
            <v>KARS.BLOKE ED.B</v>
          </cell>
          <cell r="E1666">
            <v>3265818604000</v>
          </cell>
          <cell r="F1666">
            <v>3270089503500</v>
          </cell>
          <cell r="G1666">
            <v>0</v>
          </cell>
          <cell r="H1666">
            <v>4270899500</v>
          </cell>
        </row>
        <row r="1667">
          <cell r="C1667" t="str">
            <v>390504901</v>
          </cell>
          <cell r="D1667" t="str">
            <v>KARS. BLO. ED.</v>
          </cell>
          <cell r="E1667">
            <v>7620595173767</v>
          </cell>
          <cell r="F1667">
            <v>7636537947674</v>
          </cell>
          <cell r="G1667">
            <v>0</v>
          </cell>
          <cell r="H1667">
            <v>15942773907</v>
          </cell>
        </row>
        <row r="1668">
          <cell r="C1668" t="str">
            <v>390505901</v>
          </cell>
          <cell r="D1668" t="str">
            <v>LEASING TL PESI</v>
          </cell>
          <cell r="E1668">
            <v>3860976420935</v>
          </cell>
          <cell r="F1668">
            <v>3860976420935</v>
          </cell>
          <cell r="G1668">
            <v>0</v>
          </cell>
          <cell r="H1668">
            <v>0</v>
          </cell>
        </row>
        <row r="1669">
          <cell r="C1669" t="str">
            <v>390506901</v>
          </cell>
          <cell r="D1669" t="str">
            <v>BLOKE PARALAR</v>
          </cell>
          <cell r="E1669">
            <v>1515000000</v>
          </cell>
          <cell r="F1669">
            <v>1815000000</v>
          </cell>
          <cell r="G1669">
            <v>0</v>
          </cell>
          <cell r="H1669">
            <v>300000000</v>
          </cell>
        </row>
        <row r="1670">
          <cell r="C1670" t="str">
            <v>390508901</v>
          </cell>
          <cell r="D1670" t="str">
            <v>DIGER BLOKE PAR</v>
          </cell>
          <cell r="E1670">
            <v>63179074201403</v>
          </cell>
          <cell r="F1670">
            <v>73259409388406</v>
          </cell>
          <cell r="G1670">
            <v>0</v>
          </cell>
          <cell r="H1670">
            <v>10080335187003</v>
          </cell>
        </row>
        <row r="1671">
          <cell r="C1671" t="str">
            <v>390509901</v>
          </cell>
          <cell r="D1671" t="str">
            <v>SATICILARA ÖDEM</v>
          </cell>
          <cell r="E1671">
            <v>350865556402848</v>
          </cell>
          <cell r="F1671">
            <v>351137442606233</v>
          </cell>
          <cell r="G1671">
            <v>0</v>
          </cell>
          <cell r="H1671">
            <v>271886203384.10001</v>
          </cell>
        </row>
        <row r="1672">
          <cell r="C1672" t="str">
            <v>39051901</v>
          </cell>
          <cell r="D1672" t="str">
            <v>DIGER BLOKE PAR</v>
          </cell>
          <cell r="E1672">
            <v>1962269335608</v>
          </cell>
          <cell r="F1672">
            <v>1971587774757</v>
          </cell>
          <cell r="G1672">
            <v>0</v>
          </cell>
          <cell r="H1672">
            <v>9318439149</v>
          </cell>
        </row>
        <row r="1673">
          <cell r="C1673" t="str">
            <v>39060901</v>
          </cell>
          <cell r="D1673" t="str">
            <v>TALEP EDILME.UC</v>
          </cell>
          <cell r="E1673">
            <v>449489956735</v>
          </cell>
          <cell r="F1673">
            <v>488023284335</v>
          </cell>
          <cell r="G1673">
            <v>0</v>
          </cell>
          <cell r="H1673">
            <v>38533327600</v>
          </cell>
        </row>
        <row r="1674">
          <cell r="C1674" t="str">
            <v>39061901</v>
          </cell>
          <cell r="D1674" t="str">
            <v>PERSONEL VERGİ</v>
          </cell>
          <cell r="E1674">
            <v>10199021157</v>
          </cell>
          <cell r="F1674">
            <v>10199021157</v>
          </cell>
          <cell r="G1674">
            <v>0</v>
          </cell>
          <cell r="H1674">
            <v>0</v>
          </cell>
        </row>
        <row r="1675">
          <cell r="C1675" t="str">
            <v>39070901</v>
          </cell>
          <cell r="D1675" t="str">
            <v>SATICILARA ÖDEM</v>
          </cell>
          <cell r="E1675">
            <v>0</v>
          </cell>
          <cell r="F1675">
            <v>6018378528</v>
          </cell>
          <cell r="G1675">
            <v>0</v>
          </cell>
          <cell r="H1675">
            <v>6018378528</v>
          </cell>
        </row>
        <row r="1676">
          <cell r="C1676" t="str">
            <v>39090901</v>
          </cell>
          <cell r="D1676" t="str">
            <v>DİĞER GEÇİCİ BO</v>
          </cell>
          <cell r="E1676">
            <v>79713088452988</v>
          </cell>
          <cell r="F1676">
            <v>80379131095682.703</v>
          </cell>
          <cell r="G1676">
            <v>0</v>
          </cell>
          <cell r="H1676">
            <v>666042642694.75</v>
          </cell>
        </row>
        <row r="1677">
          <cell r="C1677" t="str">
            <v>39091901</v>
          </cell>
          <cell r="D1677" t="str">
            <v>DİĞER GEÇİCİ BO</v>
          </cell>
          <cell r="E1677">
            <v>50122380504970.898</v>
          </cell>
          <cell r="F1677">
            <v>50467880122189.102</v>
          </cell>
          <cell r="G1677">
            <v>0</v>
          </cell>
          <cell r="H1677">
            <v>345499617218.16998</v>
          </cell>
        </row>
        <row r="1678">
          <cell r="C1678" t="str">
            <v>39092901</v>
          </cell>
          <cell r="D1678" t="str">
            <v>KREDİ KARTLARIN</v>
          </cell>
          <cell r="E1678">
            <v>42705329489269</v>
          </cell>
          <cell r="F1678">
            <v>42705329489269</v>
          </cell>
          <cell r="G1678">
            <v>0</v>
          </cell>
          <cell r="H1678">
            <v>0</v>
          </cell>
        </row>
        <row r="1679">
          <cell r="C1679" t="str">
            <v>390920901</v>
          </cell>
          <cell r="D1679" t="str">
            <v>KREDİ KARTLARI-</v>
          </cell>
          <cell r="E1679">
            <v>42705329489269</v>
          </cell>
          <cell r="F1679">
            <v>42705329489269</v>
          </cell>
          <cell r="G1679">
            <v>0</v>
          </cell>
          <cell r="H1679">
            <v>0</v>
          </cell>
        </row>
        <row r="1680">
          <cell r="C1680" t="str">
            <v>39098901</v>
          </cell>
          <cell r="D1680" t="str">
            <v>KREDİLİ VERGİ Ö</v>
          </cell>
          <cell r="E1680">
            <v>6326590417682</v>
          </cell>
          <cell r="F1680">
            <v>6336921367682</v>
          </cell>
          <cell r="G1680">
            <v>0</v>
          </cell>
          <cell r="H1680">
            <v>10330950000</v>
          </cell>
        </row>
        <row r="1681">
          <cell r="C1681" t="str">
            <v>39099901</v>
          </cell>
          <cell r="D1681" t="str">
            <v>DIGER MUHTELIF</v>
          </cell>
          <cell r="E1681">
            <v>1008318521611</v>
          </cell>
          <cell r="F1681">
            <v>1008779827640</v>
          </cell>
          <cell r="G1681">
            <v>0</v>
          </cell>
          <cell r="H1681">
            <v>461306029</v>
          </cell>
        </row>
        <row r="1682">
          <cell r="C1682" t="str">
            <v/>
          </cell>
          <cell r="E1682" t="str">
            <v>----------------------</v>
          </cell>
          <cell r="F1682" t="str">
            <v>----------------------</v>
          </cell>
          <cell r="G1682" t="str">
            <v>----------------------</v>
          </cell>
          <cell r="H1682" t="str">
            <v>----------------------</v>
          </cell>
        </row>
        <row r="1683">
          <cell r="C1683" t="str">
            <v>390HESAP</v>
          </cell>
          <cell r="D1683" t="str">
            <v>LAMI...:</v>
          </cell>
          <cell r="E1683">
            <v>618936848985753</v>
          </cell>
          <cell r="F1683">
            <v>630608159079565</v>
          </cell>
          <cell r="G1683">
            <v>0</v>
          </cell>
          <cell r="H1683">
            <v>11671310093812</v>
          </cell>
        </row>
        <row r="1684">
          <cell r="C1684" t="str">
            <v/>
          </cell>
        </row>
        <row r="1685">
          <cell r="C1685" t="str">
            <v>391901</v>
          </cell>
          <cell r="D1685" t="str">
            <v>MUHTELIF BORCLA</v>
          </cell>
          <cell r="E1685">
            <v>31764785044727.602</v>
          </cell>
          <cell r="F1685">
            <v>36557895643655.797</v>
          </cell>
          <cell r="G1685">
            <v>0</v>
          </cell>
          <cell r="H1685">
            <v>4793110598928.1797</v>
          </cell>
        </row>
        <row r="1686">
          <cell r="C1686" t="str">
            <v>391902</v>
          </cell>
          <cell r="D1686" t="str">
            <v>MUHTELIF BORCLA</v>
          </cell>
          <cell r="E1686">
            <v>39808637.460000001</v>
          </cell>
          <cell r="F1686">
            <v>41772429.090000004</v>
          </cell>
          <cell r="G1686">
            <v>0</v>
          </cell>
          <cell r="H1686">
            <v>1963791.63</v>
          </cell>
        </row>
        <row r="1687">
          <cell r="C1687" t="str">
            <v>391907</v>
          </cell>
          <cell r="D1687" t="str">
            <v>MUHTELIF BORCLA</v>
          </cell>
          <cell r="E1687">
            <v>83165.119999999995</v>
          </cell>
          <cell r="F1687">
            <v>83165.119999999995</v>
          </cell>
          <cell r="G1687">
            <v>0</v>
          </cell>
          <cell r="H1687">
            <v>0</v>
          </cell>
        </row>
        <row r="1688">
          <cell r="C1688" t="str">
            <v>391910</v>
          </cell>
          <cell r="D1688" t="str">
            <v>MUHTELIF BORCLA</v>
          </cell>
          <cell r="E1688">
            <v>242607.68</v>
          </cell>
          <cell r="F1688">
            <v>242607.68</v>
          </cell>
          <cell r="G1688">
            <v>0</v>
          </cell>
          <cell r="H1688">
            <v>0</v>
          </cell>
        </row>
        <row r="1689">
          <cell r="C1689" t="str">
            <v>391917</v>
          </cell>
          <cell r="D1689" t="str">
            <v>MUHTELIF BORCLA</v>
          </cell>
          <cell r="E1689">
            <v>298637.99</v>
          </cell>
          <cell r="F1689">
            <v>298637.99</v>
          </cell>
          <cell r="G1689">
            <v>0</v>
          </cell>
          <cell r="H1689">
            <v>0</v>
          </cell>
        </row>
        <row r="1690">
          <cell r="C1690" t="str">
            <v>391918</v>
          </cell>
          <cell r="D1690" t="str">
            <v>MUHTELIF BORCLA</v>
          </cell>
          <cell r="E1690">
            <v>1</v>
          </cell>
          <cell r="F1690">
            <v>1</v>
          </cell>
          <cell r="G1690">
            <v>0</v>
          </cell>
          <cell r="H1690">
            <v>0</v>
          </cell>
        </row>
        <row r="1691">
          <cell r="C1691" t="str">
            <v>391921</v>
          </cell>
          <cell r="D1691" t="str">
            <v>MUHTELIF BORCLA</v>
          </cell>
          <cell r="E1691">
            <v>6775377.1500000004</v>
          </cell>
          <cell r="F1691">
            <v>8141354.3399999999</v>
          </cell>
          <cell r="G1691">
            <v>0</v>
          </cell>
          <cell r="H1691">
            <v>1365977.19</v>
          </cell>
        </row>
        <row r="1692">
          <cell r="C1692" t="str">
            <v>39140901</v>
          </cell>
          <cell r="D1692" t="str">
            <v>ZAMAN AS UGR TA</v>
          </cell>
          <cell r="E1692">
            <v>3267152656.71</v>
          </cell>
          <cell r="F1692">
            <v>3267152656.71</v>
          </cell>
          <cell r="G1692">
            <v>0</v>
          </cell>
          <cell r="H1692">
            <v>0</v>
          </cell>
        </row>
        <row r="1693">
          <cell r="C1693" t="str">
            <v>39140902</v>
          </cell>
          <cell r="D1693" t="str">
            <v>ZAMAN AS UGR TA</v>
          </cell>
          <cell r="E1693">
            <v>75</v>
          </cell>
          <cell r="F1693">
            <v>75</v>
          </cell>
          <cell r="G1693">
            <v>0</v>
          </cell>
          <cell r="H1693">
            <v>0</v>
          </cell>
        </row>
        <row r="1694">
          <cell r="C1694" t="str">
            <v>39140921</v>
          </cell>
          <cell r="D1694" t="str">
            <v>ZAMAN AS UGR TA</v>
          </cell>
          <cell r="E1694">
            <v>1712.29</v>
          </cell>
          <cell r="F1694">
            <v>1712.29</v>
          </cell>
          <cell r="G1694">
            <v>0</v>
          </cell>
          <cell r="H1694">
            <v>0</v>
          </cell>
        </row>
        <row r="1695">
          <cell r="C1695" t="str">
            <v>39150901</v>
          </cell>
          <cell r="D1695" t="str">
            <v>BLOKE PARALAR</v>
          </cell>
          <cell r="E1695">
            <v>29956598972162.602</v>
          </cell>
          <cell r="F1695">
            <v>34603432509428.898</v>
          </cell>
          <cell r="G1695">
            <v>0</v>
          </cell>
          <cell r="H1695">
            <v>4646833537266.25</v>
          </cell>
        </row>
        <row r="1696">
          <cell r="C1696" t="str">
            <v>39150902</v>
          </cell>
          <cell r="D1696" t="str">
            <v>BLOKE PARALAR</v>
          </cell>
          <cell r="E1696">
            <v>15512276.74</v>
          </cell>
          <cell r="F1696">
            <v>17396838.239999998</v>
          </cell>
          <cell r="G1696">
            <v>0</v>
          </cell>
          <cell r="H1696">
            <v>1884561.5</v>
          </cell>
        </row>
        <row r="1697">
          <cell r="C1697" t="str">
            <v>39150921</v>
          </cell>
          <cell r="D1697" t="str">
            <v>BLOKE PARALAR</v>
          </cell>
          <cell r="E1697">
            <v>1617375.12</v>
          </cell>
          <cell r="F1697">
            <v>2958777.37</v>
          </cell>
          <cell r="G1697">
            <v>0</v>
          </cell>
          <cell r="H1697">
            <v>1341402.25</v>
          </cell>
        </row>
        <row r="1698">
          <cell r="C1698" t="str">
            <v>391503901</v>
          </cell>
          <cell r="D1698" t="str">
            <v>KARS.BLOKE EDI.</v>
          </cell>
          <cell r="E1698">
            <v>968396850000</v>
          </cell>
          <cell r="F1698">
            <v>968396850000</v>
          </cell>
          <cell r="G1698">
            <v>0</v>
          </cell>
          <cell r="H1698">
            <v>0</v>
          </cell>
        </row>
        <row r="1699">
          <cell r="C1699" t="str">
            <v>391503902</v>
          </cell>
          <cell r="D1699" t="str">
            <v>KARS.BLOKE EDI.</v>
          </cell>
          <cell r="E1699">
            <v>1326771</v>
          </cell>
          <cell r="F1699">
            <v>1326771</v>
          </cell>
          <cell r="G1699">
            <v>0</v>
          </cell>
          <cell r="H1699">
            <v>0</v>
          </cell>
        </row>
        <row r="1700">
          <cell r="C1700" t="str">
            <v>391505901</v>
          </cell>
          <cell r="D1700" t="str">
            <v>LEASING PESINAT</v>
          </cell>
          <cell r="E1700">
            <v>200766729319</v>
          </cell>
          <cell r="F1700">
            <v>212478424984</v>
          </cell>
          <cell r="G1700">
            <v>0</v>
          </cell>
          <cell r="H1700">
            <v>11711695665</v>
          </cell>
        </row>
        <row r="1701">
          <cell r="C1701" t="str">
            <v>391505902</v>
          </cell>
          <cell r="D1701" t="str">
            <v>LEASING PESINAT</v>
          </cell>
          <cell r="E1701">
            <v>1747490</v>
          </cell>
          <cell r="F1701">
            <v>1755562</v>
          </cell>
          <cell r="G1701">
            <v>0</v>
          </cell>
          <cell r="H1701">
            <v>8072</v>
          </cell>
        </row>
        <row r="1702">
          <cell r="C1702" t="str">
            <v>391505921</v>
          </cell>
          <cell r="D1702" t="str">
            <v>LEASING PESINAT</v>
          </cell>
          <cell r="E1702">
            <v>1190753.1200000001</v>
          </cell>
          <cell r="F1702">
            <v>1191188.1200000001</v>
          </cell>
          <cell r="G1702">
            <v>0</v>
          </cell>
          <cell r="H1702">
            <v>435</v>
          </cell>
        </row>
        <row r="1703">
          <cell r="C1703" t="str">
            <v>391508901</v>
          </cell>
          <cell r="D1703" t="str">
            <v>DIGER BLOKE PAR</v>
          </cell>
          <cell r="E1703">
            <v>7363267885816.75</v>
          </cell>
          <cell r="F1703">
            <v>9860397294240</v>
          </cell>
          <cell r="G1703">
            <v>0</v>
          </cell>
          <cell r="H1703">
            <v>2497129408423.25</v>
          </cell>
        </row>
        <row r="1704">
          <cell r="C1704" t="str">
            <v>391508902</v>
          </cell>
          <cell r="D1704" t="str">
            <v>DIGER BLOKE PAR</v>
          </cell>
          <cell r="E1704">
            <v>617887</v>
          </cell>
          <cell r="F1704">
            <v>1983677.5</v>
          </cell>
          <cell r="G1704">
            <v>0</v>
          </cell>
          <cell r="H1704">
            <v>1365790.5</v>
          </cell>
        </row>
        <row r="1705">
          <cell r="C1705" t="str">
            <v>391508921</v>
          </cell>
          <cell r="D1705" t="str">
            <v>DIGER BLOKE PAR</v>
          </cell>
          <cell r="E1705">
            <v>140829</v>
          </cell>
          <cell r="F1705">
            <v>548618.25</v>
          </cell>
          <cell r="G1705">
            <v>0</v>
          </cell>
          <cell r="H1705">
            <v>407789.25</v>
          </cell>
        </row>
        <row r="1706">
          <cell r="C1706" t="str">
            <v>391509901</v>
          </cell>
          <cell r="D1706" t="str">
            <v>SATICILARA ÖDEM</v>
          </cell>
          <cell r="E1706">
            <v>21424167507026.898</v>
          </cell>
          <cell r="F1706">
            <v>23562159940204.898</v>
          </cell>
          <cell r="G1706">
            <v>0</v>
          </cell>
          <cell r="H1706">
            <v>2137992433178</v>
          </cell>
        </row>
        <row r="1707">
          <cell r="C1707" t="str">
            <v>391509902</v>
          </cell>
          <cell r="D1707" t="str">
            <v>SATICILARA ÖDEM</v>
          </cell>
          <cell r="E1707">
            <v>11820128.74</v>
          </cell>
          <cell r="F1707">
            <v>12330827.74</v>
          </cell>
          <cell r="G1707">
            <v>0</v>
          </cell>
          <cell r="H1707">
            <v>510699</v>
          </cell>
        </row>
        <row r="1708">
          <cell r="C1708" t="str">
            <v>391509921</v>
          </cell>
          <cell r="D1708" t="str">
            <v>SATICILARA ÖDEM</v>
          </cell>
          <cell r="E1708">
            <v>285793</v>
          </cell>
          <cell r="F1708">
            <v>1218971</v>
          </cell>
          <cell r="G1708">
            <v>0</v>
          </cell>
          <cell r="H1708">
            <v>933178</v>
          </cell>
        </row>
        <row r="1709">
          <cell r="C1709" t="str">
            <v>39151901</v>
          </cell>
          <cell r="D1709" t="str">
            <v>DIGER BLOKE PAR</v>
          </cell>
          <cell r="E1709">
            <v>5814726246</v>
          </cell>
          <cell r="F1709">
            <v>6361836646</v>
          </cell>
          <cell r="G1709">
            <v>0</v>
          </cell>
          <cell r="H1709">
            <v>547110400</v>
          </cell>
        </row>
        <row r="1710">
          <cell r="C1710" t="str">
            <v>39151902</v>
          </cell>
          <cell r="D1710" t="str">
            <v>DIGER BLOKE PAR</v>
          </cell>
          <cell r="E1710">
            <v>0</v>
          </cell>
          <cell r="F1710">
            <v>400</v>
          </cell>
          <cell r="G1710">
            <v>0</v>
          </cell>
          <cell r="H1710">
            <v>400</v>
          </cell>
        </row>
        <row r="1711">
          <cell r="C1711" t="str">
            <v>39151921</v>
          </cell>
          <cell r="D1711" t="str">
            <v>DIGER BLOKE PAR</v>
          </cell>
          <cell r="E1711">
            <v>150</v>
          </cell>
          <cell r="F1711">
            <v>150</v>
          </cell>
          <cell r="G1711">
            <v>0</v>
          </cell>
          <cell r="H1711">
            <v>0</v>
          </cell>
        </row>
        <row r="1712">
          <cell r="C1712" t="str">
            <v>391510901</v>
          </cell>
          <cell r="D1712" t="str">
            <v>DİĞER BLOKE PAR</v>
          </cell>
          <cell r="E1712">
            <v>5814726246</v>
          </cell>
          <cell r="F1712">
            <v>6361836646</v>
          </cell>
          <cell r="G1712">
            <v>0</v>
          </cell>
          <cell r="H1712">
            <v>547110400</v>
          </cell>
        </row>
        <row r="1713">
          <cell r="C1713" t="str">
            <v>391510902</v>
          </cell>
          <cell r="D1713" t="str">
            <v>DİĞER BLOKE PAR</v>
          </cell>
          <cell r="E1713">
            <v>0</v>
          </cell>
          <cell r="F1713">
            <v>400</v>
          </cell>
          <cell r="G1713">
            <v>0</v>
          </cell>
          <cell r="H1713">
            <v>400</v>
          </cell>
        </row>
        <row r="1714">
          <cell r="C1714" t="str">
            <v>391510921</v>
          </cell>
          <cell r="D1714" t="str">
            <v>DİĞER BLOKE PAR</v>
          </cell>
          <cell r="E1714">
            <v>150</v>
          </cell>
          <cell r="F1714">
            <v>150</v>
          </cell>
          <cell r="G1714">
            <v>0</v>
          </cell>
          <cell r="H1714">
            <v>0</v>
          </cell>
        </row>
        <row r="1715">
          <cell r="C1715" t="str">
            <v>39190901</v>
          </cell>
          <cell r="D1715" t="str">
            <v>İHRACAT ALIŞI Y</v>
          </cell>
          <cell r="E1715">
            <v>634362257531.81006</v>
          </cell>
          <cell r="F1715">
            <v>672269770713.18005</v>
          </cell>
          <cell r="G1715">
            <v>0</v>
          </cell>
          <cell r="H1715">
            <v>37907513181.370003</v>
          </cell>
        </row>
        <row r="1716">
          <cell r="C1716" t="str">
            <v>39190902</v>
          </cell>
          <cell r="D1716" t="str">
            <v>İHRACAT ALIŞI Y</v>
          </cell>
          <cell r="E1716">
            <v>8223217.54</v>
          </cell>
          <cell r="F1716">
            <v>8223217.54</v>
          </cell>
          <cell r="G1716">
            <v>0</v>
          </cell>
          <cell r="H1716">
            <v>0</v>
          </cell>
        </row>
        <row r="1717">
          <cell r="C1717" t="str">
            <v>39190907</v>
          </cell>
          <cell r="D1717" t="str">
            <v>İHRACAT ALIŞI Y</v>
          </cell>
          <cell r="E1717">
            <v>68415.12</v>
          </cell>
          <cell r="F1717">
            <v>68415.12</v>
          </cell>
          <cell r="G1717">
            <v>0</v>
          </cell>
          <cell r="H1717">
            <v>0</v>
          </cell>
        </row>
        <row r="1718">
          <cell r="C1718" t="str">
            <v>39190910</v>
          </cell>
          <cell r="D1718" t="str">
            <v>İHRACAT ALIŞI Y</v>
          </cell>
          <cell r="E1718">
            <v>242607.68</v>
          </cell>
          <cell r="F1718">
            <v>242607.68</v>
          </cell>
          <cell r="G1718">
            <v>0</v>
          </cell>
          <cell r="H1718">
            <v>0</v>
          </cell>
        </row>
        <row r="1719">
          <cell r="C1719" t="str">
            <v>39190917</v>
          </cell>
          <cell r="D1719" t="str">
            <v>İHRACAT ALIŞI Y</v>
          </cell>
          <cell r="E1719">
            <v>298631.99</v>
          </cell>
          <cell r="F1719">
            <v>298631.99</v>
          </cell>
          <cell r="G1719">
            <v>0</v>
          </cell>
          <cell r="H1719">
            <v>0</v>
          </cell>
        </row>
        <row r="1720">
          <cell r="C1720" t="str">
            <v>39190921</v>
          </cell>
          <cell r="D1720" t="str">
            <v>İHRACAT ALIŞI Y</v>
          </cell>
          <cell r="E1720">
            <v>4493609.63</v>
          </cell>
          <cell r="F1720">
            <v>4518184.26</v>
          </cell>
          <cell r="G1720">
            <v>0</v>
          </cell>
          <cell r="H1720">
            <v>24574.63</v>
          </cell>
        </row>
        <row r="1721">
          <cell r="C1721" t="str">
            <v>39191901</v>
          </cell>
          <cell r="D1721" t="str">
            <v>DİĞER GEÇİCİ BO</v>
          </cell>
          <cell r="E1721">
            <v>737274510082.81006</v>
          </cell>
          <cell r="F1721">
            <v>843599055632.5</v>
          </cell>
          <cell r="G1721">
            <v>0</v>
          </cell>
          <cell r="H1721">
            <v>106324545549.69</v>
          </cell>
        </row>
        <row r="1722">
          <cell r="C1722" t="str">
            <v>39191902</v>
          </cell>
          <cell r="D1722" t="str">
            <v>DİĞER GEÇİCİ BO</v>
          </cell>
          <cell r="E1722">
            <v>13771773</v>
          </cell>
          <cell r="F1722">
            <v>13849508</v>
          </cell>
          <cell r="G1722">
            <v>0</v>
          </cell>
          <cell r="H1722">
            <v>77735</v>
          </cell>
        </row>
        <row r="1723">
          <cell r="C1723" t="str">
            <v>39191921</v>
          </cell>
          <cell r="D1723" t="str">
            <v>DİĞER GEÇİCİ BO</v>
          </cell>
          <cell r="E1723">
            <v>229651.97</v>
          </cell>
          <cell r="F1723">
            <v>229652.28</v>
          </cell>
          <cell r="G1723">
            <v>0</v>
          </cell>
          <cell r="H1723">
            <v>0.31</v>
          </cell>
        </row>
        <row r="1724">
          <cell r="C1724" t="str">
            <v>39199901</v>
          </cell>
          <cell r="D1724" t="str">
            <v>MUHTELIF BORCLA</v>
          </cell>
          <cell r="E1724">
            <v>427467426047.70001</v>
          </cell>
          <cell r="F1724">
            <v>428965318578.57001</v>
          </cell>
          <cell r="G1724">
            <v>0</v>
          </cell>
          <cell r="H1724">
            <v>1497892530.8699999</v>
          </cell>
        </row>
        <row r="1725">
          <cell r="C1725" t="str">
            <v>39199902</v>
          </cell>
          <cell r="D1725" t="str">
            <v>MUHTELIF BORCLA</v>
          </cell>
          <cell r="E1725">
            <v>2301295.1800000002</v>
          </cell>
          <cell r="F1725">
            <v>2302390.31</v>
          </cell>
          <cell r="G1725">
            <v>0</v>
          </cell>
          <cell r="H1725">
            <v>1095.1300000000001</v>
          </cell>
        </row>
        <row r="1726">
          <cell r="C1726" t="str">
            <v>39199907</v>
          </cell>
          <cell r="D1726" t="str">
            <v>MUHTELIF BORCLA</v>
          </cell>
          <cell r="E1726">
            <v>14750</v>
          </cell>
          <cell r="F1726">
            <v>14750</v>
          </cell>
          <cell r="G1726">
            <v>0</v>
          </cell>
          <cell r="H1726">
            <v>0</v>
          </cell>
        </row>
        <row r="1727">
          <cell r="C1727" t="str">
            <v>39199917</v>
          </cell>
          <cell r="D1727" t="str">
            <v>MUHTELIF BORCLA</v>
          </cell>
          <cell r="E1727">
            <v>6</v>
          </cell>
          <cell r="F1727">
            <v>6</v>
          </cell>
          <cell r="G1727">
            <v>0</v>
          </cell>
          <cell r="H1727">
            <v>0</v>
          </cell>
        </row>
        <row r="1728">
          <cell r="C1728" t="str">
            <v>39199918</v>
          </cell>
          <cell r="D1728" t="str">
            <v>MUHTELIF BORCLA</v>
          </cell>
          <cell r="E1728">
            <v>1</v>
          </cell>
          <cell r="F1728">
            <v>1</v>
          </cell>
          <cell r="G1728">
            <v>0</v>
          </cell>
          <cell r="H1728">
            <v>0</v>
          </cell>
        </row>
        <row r="1729">
          <cell r="C1729" t="str">
            <v>39199921</v>
          </cell>
          <cell r="D1729" t="str">
            <v>MUHTELIF BORCLA</v>
          </cell>
          <cell r="E1729">
            <v>432878.14</v>
          </cell>
          <cell r="F1729">
            <v>432878.14</v>
          </cell>
          <cell r="G1729">
            <v>0</v>
          </cell>
          <cell r="H1729">
            <v>0</v>
          </cell>
        </row>
        <row r="1730">
          <cell r="C1730" t="str">
            <v/>
          </cell>
          <cell r="E1730" t="str">
            <v>----------------------</v>
          </cell>
          <cell r="F1730" t="str">
            <v>----------------------</v>
          </cell>
          <cell r="G1730" t="str">
            <v>----------------------</v>
          </cell>
          <cell r="H1730" t="str">
            <v>----------------------</v>
          </cell>
        </row>
        <row r="1731">
          <cell r="C1731" t="str">
            <v>391HESAP</v>
          </cell>
          <cell r="D1731" t="str">
            <v>LAMI...:</v>
          </cell>
          <cell r="E1731">
            <v>31764832253154</v>
          </cell>
          <cell r="F1731">
            <v>36557946181851</v>
          </cell>
          <cell r="G1731">
            <v>0</v>
          </cell>
          <cell r="H1731">
            <v>4793113928697</v>
          </cell>
        </row>
        <row r="1732">
          <cell r="C1732" t="str">
            <v/>
          </cell>
        </row>
        <row r="1733">
          <cell r="C1733" t="str">
            <v>392901</v>
          </cell>
          <cell r="D1733" t="str">
            <v>ALACAKLI GECICI</v>
          </cell>
          <cell r="E1733">
            <v>1067570374212010</v>
          </cell>
          <cell r="F1733">
            <v>1089573525450160</v>
          </cell>
          <cell r="G1733">
            <v>0</v>
          </cell>
          <cell r="H1733">
            <v>22003151238149.801</v>
          </cell>
        </row>
        <row r="1734">
          <cell r="C1734" t="str">
            <v>39200901</v>
          </cell>
          <cell r="D1734" t="str">
            <v>TAKAS HESABI</v>
          </cell>
          <cell r="E1734">
            <v>446406223852816</v>
          </cell>
          <cell r="F1734">
            <v>447638595070189</v>
          </cell>
          <cell r="G1734">
            <v>0</v>
          </cell>
          <cell r="H1734">
            <v>1232371217373</v>
          </cell>
        </row>
        <row r="1735">
          <cell r="C1735" t="str">
            <v>392002901</v>
          </cell>
          <cell r="D1735" t="str">
            <v>SEHIR</v>
          </cell>
          <cell r="E1735">
            <v>153504761718423</v>
          </cell>
          <cell r="F1735">
            <v>153999702699547</v>
          </cell>
          <cell r="G1735">
            <v>0</v>
          </cell>
          <cell r="H1735">
            <v>494940981124</v>
          </cell>
        </row>
        <row r="1736">
          <cell r="C1736" t="str">
            <v>392003901</v>
          </cell>
          <cell r="D1736" t="str">
            <v>TASRA</v>
          </cell>
          <cell r="E1736">
            <v>292901462134393</v>
          </cell>
          <cell r="F1736">
            <v>293638892370642</v>
          </cell>
          <cell r="G1736">
            <v>0</v>
          </cell>
          <cell r="H1736">
            <v>737430236249</v>
          </cell>
        </row>
        <row r="1737">
          <cell r="C1737" t="str">
            <v>39201901</v>
          </cell>
          <cell r="D1737" t="str">
            <v>KASA FAZLALIKLA</v>
          </cell>
          <cell r="E1737">
            <v>19365476966</v>
          </cell>
          <cell r="F1737">
            <v>27794228843</v>
          </cell>
          <cell r="G1737">
            <v>0</v>
          </cell>
          <cell r="H1737">
            <v>8428751877</v>
          </cell>
        </row>
        <row r="1738">
          <cell r="C1738" t="str">
            <v>39202901</v>
          </cell>
          <cell r="D1738" t="str">
            <v>KAZANILMAMIS GE</v>
          </cell>
          <cell r="E1738">
            <v>6999168799846</v>
          </cell>
          <cell r="F1738">
            <v>16281977442649</v>
          </cell>
          <cell r="G1738">
            <v>0</v>
          </cell>
          <cell r="H1738">
            <v>9282808642803</v>
          </cell>
        </row>
        <row r="1739">
          <cell r="C1739" t="str">
            <v>392020901</v>
          </cell>
          <cell r="D1739" t="str">
            <v>KAZANILMAMIS GE</v>
          </cell>
          <cell r="E1739">
            <v>6999168799846</v>
          </cell>
          <cell r="F1739">
            <v>16281977442649</v>
          </cell>
          <cell r="G1739">
            <v>0</v>
          </cell>
          <cell r="H1739">
            <v>9282808642803</v>
          </cell>
        </row>
        <row r="1740">
          <cell r="C1740" t="str">
            <v>39204901</v>
          </cell>
          <cell r="D1740" t="str">
            <v>TAHSILI BEKLENE</v>
          </cell>
          <cell r="E1740">
            <v>596017698870640</v>
          </cell>
          <cell r="F1740">
            <v>607392337742346</v>
          </cell>
          <cell r="G1740">
            <v>0</v>
          </cell>
          <cell r="H1740">
            <v>11374638871706</v>
          </cell>
        </row>
        <row r="1741">
          <cell r="C1741" t="str">
            <v>392041901</v>
          </cell>
          <cell r="D1741" t="str">
            <v>DIGER BANK UZER</v>
          </cell>
          <cell r="E1741">
            <v>596017698870640</v>
          </cell>
          <cell r="F1741">
            <v>607392337742346</v>
          </cell>
          <cell r="G1741">
            <v>0</v>
          </cell>
          <cell r="H1741">
            <v>11374638871706</v>
          </cell>
        </row>
        <row r="1742">
          <cell r="C1742" t="str">
            <v>3920412901</v>
          </cell>
          <cell r="D1742" t="str">
            <v>SEHIR TAKAS CEK</v>
          </cell>
          <cell r="E1742">
            <v>181740063902998</v>
          </cell>
          <cell r="F1742">
            <v>184736870169870</v>
          </cell>
          <cell r="G1742">
            <v>0</v>
          </cell>
          <cell r="H1742">
            <v>2996806266872</v>
          </cell>
        </row>
        <row r="1743">
          <cell r="C1743" t="str">
            <v>3920413901</v>
          </cell>
          <cell r="D1743" t="str">
            <v>TASRA TAKAS CEK</v>
          </cell>
          <cell r="E1743">
            <v>414277634967642</v>
          </cell>
          <cell r="F1743">
            <v>422655467572476</v>
          </cell>
          <cell r="G1743">
            <v>0</v>
          </cell>
          <cell r="H1743">
            <v>8377832604834</v>
          </cell>
        </row>
        <row r="1744">
          <cell r="C1744" t="str">
            <v>39207901</v>
          </cell>
          <cell r="D1744" t="str">
            <v>MUH.MUD.ALACAKL</v>
          </cell>
          <cell r="E1744">
            <v>11894968493405</v>
          </cell>
          <cell r="F1744">
            <v>11935736397611</v>
          </cell>
          <cell r="G1744">
            <v>0</v>
          </cell>
          <cell r="H1744">
            <v>40767904206</v>
          </cell>
        </row>
        <row r="1745">
          <cell r="C1745" t="str">
            <v>39220901</v>
          </cell>
          <cell r="D1745" t="str">
            <v>TIC.MUD.TAS.OLA</v>
          </cell>
          <cell r="E1745">
            <v>4315934293775.1802</v>
          </cell>
          <cell r="F1745">
            <v>4315940751855</v>
          </cell>
          <cell r="G1745">
            <v>0</v>
          </cell>
          <cell r="H1745">
            <v>6458079.8200000003</v>
          </cell>
        </row>
        <row r="1746">
          <cell r="C1746" t="str">
            <v>392207901</v>
          </cell>
          <cell r="D1746" t="str">
            <v>KAN.TAK.TAH.GEC</v>
          </cell>
          <cell r="E1746">
            <v>4315934293775.1802</v>
          </cell>
          <cell r="F1746">
            <v>4315940751855</v>
          </cell>
          <cell r="G1746">
            <v>0</v>
          </cell>
          <cell r="H1746">
            <v>6458079.8200000003</v>
          </cell>
        </row>
        <row r="1747">
          <cell r="C1747" t="str">
            <v>39283901</v>
          </cell>
          <cell r="D1747" t="str">
            <v>KDV FARKI KARSI</v>
          </cell>
          <cell r="E1747">
            <v>946439901</v>
          </cell>
          <cell r="F1747">
            <v>946439901</v>
          </cell>
          <cell r="G1747">
            <v>0</v>
          </cell>
          <cell r="H1747">
            <v>0</v>
          </cell>
        </row>
        <row r="1748">
          <cell r="C1748" t="str">
            <v>39284901</v>
          </cell>
          <cell r="D1748" t="str">
            <v>KUR FARKL KDV K</v>
          </cell>
          <cell r="E1748">
            <v>852707054067</v>
          </cell>
          <cell r="F1748">
            <v>859728446172</v>
          </cell>
          <cell r="G1748">
            <v>0</v>
          </cell>
          <cell r="H1748">
            <v>7021392105</v>
          </cell>
        </row>
        <row r="1749">
          <cell r="C1749" t="str">
            <v>39299901</v>
          </cell>
          <cell r="D1749" t="str">
            <v>DIGER ALACAKLI</v>
          </cell>
          <cell r="E1749">
            <v>1063360930594</v>
          </cell>
          <cell r="F1749">
            <v>1120468930594</v>
          </cell>
          <cell r="G1749">
            <v>0</v>
          </cell>
          <cell r="H1749">
            <v>57108000000</v>
          </cell>
        </row>
        <row r="1750">
          <cell r="C1750" t="str">
            <v/>
          </cell>
          <cell r="E1750" t="str">
            <v>----------------------</v>
          </cell>
          <cell r="F1750" t="str">
            <v>----------------------</v>
          </cell>
          <cell r="G1750" t="str">
            <v>----------------------</v>
          </cell>
          <cell r="H1750" t="str">
            <v>----------------------</v>
          </cell>
        </row>
        <row r="1751">
          <cell r="C1751" t="str">
            <v>392HESAP</v>
          </cell>
          <cell r="D1751" t="str">
            <v>LAMI...:</v>
          </cell>
          <cell r="E1751">
            <v>1067570374212010</v>
          </cell>
          <cell r="F1751">
            <v>1089573525450160</v>
          </cell>
          <cell r="G1751">
            <v>0</v>
          </cell>
          <cell r="H1751">
            <v>22003151238149.801</v>
          </cell>
        </row>
        <row r="1752">
          <cell r="C1752" t="str">
            <v/>
          </cell>
        </row>
        <row r="1753">
          <cell r="C1753" t="str">
            <v>393901</v>
          </cell>
          <cell r="D1753" t="str">
            <v>ALACAKLI GECICI</v>
          </cell>
          <cell r="E1753">
            <v>502736752884339</v>
          </cell>
          <cell r="F1753">
            <v>566899344860487</v>
          </cell>
          <cell r="G1753">
            <v>0</v>
          </cell>
          <cell r="H1753">
            <v>64162591976147.297</v>
          </cell>
        </row>
        <row r="1754">
          <cell r="C1754" t="str">
            <v>393902</v>
          </cell>
          <cell r="D1754" t="str">
            <v>ALACAKLI GECICI</v>
          </cell>
          <cell r="E1754">
            <v>16136978.18</v>
          </cell>
          <cell r="F1754">
            <v>43374839.07</v>
          </cell>
          <cell r="G1754">
            <v>0</v>
          </cell>
          <cell r="H1754">
            <v>27237860.890000001</v>
          </cell>
        </row>
        <row r="1755">
          <cell r="C1755" t="str">
            <v>393921</v>
          </cell>
          <cell r="D1755" t="str">
            <v>ALACAKLI GECICI</v>
          </cell>
          <cell r="E1755">
            <v>8623925.4000000004</v>
          </cell>
          <cell r="F1755">
            <v>26067352.190000001</v>
          </cell>
          <cell r="G1755">
            <v>0</v>
          </cell>
          <cell r="H1755">
            <v>17443426.789999999</v>
          </cell>
        </row>
        <row r="1756">
          <cell r="C1756" t="str">
            <v>39301901</v>
          </cell>
          <cell r="D1756" t="str">
            <v>KASA FAZLALIKLA</v>
          </cell>
          <cell r="E1756">
            <v>48637704500</v>
          </cell>
          <cell r="F1756">
            <v>48997125565</v>
          </cell>
          <cell r="G1756">
            <v>0</v>
          </cell>
          <cell r="H1756">
            <v>359421065</v>
          </cell>
        </row>
        <row r="1757">
          <cell r="C1757" t="str">
            <v>39301902</v>
          </cell>
          <cell r="D1757" t="str">
            <v>KASA FAZLALIKLA</v>
          </cell>
          <cell r="E1757">
            <v>9900</v>
          </cell>
          <cell r="F1757">
            <v>10050</v>
          </cell>
          <cell r="G1757">
            <v>0</v>
          </cell>
          <cell r="H1757">
            <v>150</v>
          </cell>
        </row>
        <row r="1758">
          <cell r="C1758" t="str">
            <v>39301921</v>
          </cell>
          <cell r="D1758" t="str">
            <v>KASA FAZLALIKLA</v>
          </cell>
          <cell r="E1758">
            <v>0</v>
          </cell>
          <cell r="F1758">
            <v>100</v>
          </cell>
          <cell r="G1758">
            <v>0</v>
          </cell>
          <cell r="H1758">
            <v>100</v>
          </cell>
        </row>
        <row r="1759">
          <cell r="C1759" t="str">
            <v>39302901</v>
          </cell>
          <cell r="D1759" t="str">
            <v>KAZANILMAMIS GE</v>
          </cell>
          <cell r="E1759">
            <v>499547650508351</v>
          </cell>
          <cell r="F1759">
            <v>563659624134281</v>
          </cell>
          <cell r="G1759">
            <v>0</v>
          </cell>
          <cell r="H1759">
            <v>64111973625929.297</v>
          </cell>
        </row>
        <row r="1760">
          <cell r="C1760" t="str">
            <v>39302902</v>
          </cell>
          <cell r="D1760" t="str">
            <v>KAZANILMAMIS GE</v>
          </cell>
          <cell r="E1760">
            <v>13699242.18</v>
          </cell>
          <cell r="F1760">
            <v>40900208.07</v>
          </cell>
          <cell r="G1760">
            <v>0</v>
          </cell>
          <cell r="H1760">
            <v>27200965.890000001</v>
          </cell>
        </row>
        <row r="1761">
          <cell r="C1761" t="str">
            <v>39302921</v>
          </cell>
          <cell r="D1761" t="str">
            <v>KAZANILMAMIS GE</v>
          </cell>
          <cell r="E1761">
            <v>8417011.4000000004</v>
          </cell>
          <cell r="F1761">
            <v>25860338.190000001</v>
          </cell>
          <cell r="G1761">
            <v>0</v>
          </cell>
          <cell r="H1761">
            <v>17443326.789999999</v>
          </cell>
        </row>
        <row r="1762">
          <cell r="C1762" t="str">
            <v>393020901</v>
          </cell>
          <cell r="D1762" t="str">
            <v>KAZANILMAMIS GE</v>
          </cell>
          <cell r="E1762">
            <v>499547650508351</v>
          </cell>
          <cell r="F1762">
            <v>563659624134281</v>
          </cell>
          <cell r="G1762">
            <v>0</v>
          </cell>
          <cell r="H1762">
            <v>64111973625929.297</v>
          </cell>
        </row>
        <row r="1763">
          <cell r="C1763" t="str">
            <v>393020902</v>
          </cell>
          <cell r="D1763" t="str">
            <v>KAZANILMAMIS GE</v>
          </cell>
          <cell r="E1763">
            <v>13699242.18</v>
          </cell>
          <cell r="F1763">
            <v>40900208.07</v>
          </cell>
          <cell r="G1763">
            <v>0</v>
          </cell>
          <cell r="H1763">
            <v>27200965.890000001</v>
          </cell>
        </row>
        <row r="1764">
          <cell r="C1764" t="str">
            <v>393020921</v>
          </cell>
          <cell r="D1764" t="str">
            <v>KAZANILMAMIS GE</v>
          </cell>
          <cell r="E1764">
            <v>8417011.4000000004</v>
          </cell>
          <cell r="F1764">
            <v>25860338.190000001</v>
          </cell>
          <cell r="G1764">
            <v>0</v>
          </cell>
          <cell r="H1764">
            <v>17443326.789999999</v>
          </cell>
        </row>
        <row r="1765">
          <cell r="C1765" t="str">
            <v>39304901</v>
          </cell>
          <cell r="D1765" t="str">
            <v>TAHSILI BEKL CE</v>
          </cell>
          <cell r="E1765">
            <v>2562129935</v>
          </cell>
          <cell r="F1765">
            <v>2815168495</v>
          </cell>
          <cell r="G1765">
            <v>0</v>
          </cell>
          <cell r="H1765">
            <v>253038560</v>
          </cell>
        </row>
        <row r="1766">
          <cell r="C1766" t="str">
            <v>39304902</v>
          </cell>
          <cell r="D1766" t="str">
            <v>TAHSILI BEKL CE</v>
          </cell>
          <cell r="E1766">
            <v>0</v>
          </cell>
          <cell r="F1766">
            <v>185</v>
          </cell>
          <cell r="G1766">
            <v>0</v>
          </cell>
          <cell r="H1766">
            <v>185</v>
          </cell>
        </row>
        <row r="1767">
          <cell r="C1767" t="str">
            <v>393041901</v>
          </cell>
          <cell r="D1767" t="str">
            <v>DIGER BANKALAR</v>
          </cell>
          <cell r="E1767">
            <v>2562129935</v>
          </cell>
          <cell r="F1767">
            <v>2815168495</v>
          </cell>
          <cell r="G1767">
            <v>0</v>
          </cell>
          <cell r="H1767">
            <v>253038560</v>
          </cell>
        </row>
        <row r="1768">
          <cell r="C1768" t="str">
            <v>393041902</v>
          </cell>
          <cell r="D1768" t="str">
            <v>DIGER BANKALAR</v>
          </cell>
          <cell r="E1768">
            <v>0</v>
          </cell>
          <cell r="F1768">
            <v>185</v>
          </cell>
          <cell r="G1768">
            <v>0</v>
          </cell>
          <cell r="H1768">
            <v>185</v>
          </cell>
        </row>
        <row r="1769">
          <cell r="C1769" t="str">
            <v>39307901</v>
          </cell>
          <cell r="D1769" t="str">
            <v>MUH.MUD.ALACAKL</v>
          </cell>
          <cell r="E1769">
            <v>2653597681458</v>
          </cell>
          <cell r="F1769">
            <v>2653597681458</v>
          </cell>
          <cell r="G1769">
            <v>0</v>
          </cell>
          <cell r="H1769">
            <v>0</v>
          </cell>
        </row>
        <row r="1770">
          <cell r="C1770" t="str">
            <v>39307902</v>
          </cell>
          <cell r="D1770" t="str">
            <v>MUH.MUD.ALACAKL</v>
          </cell>
          <cell r="E1770">
            <v>377454</v>
          </cell>
          <cell r="F1770">
            <v>377454</v>
          </cell>
          <cell r="G1770">
            <v>0</v>
          </cell>
          <cell r="H1770">
            <v>0</v>
          </cell>
        </row>
        <row r="1771">
          <cell r="C1771" t="str">
            <v>39307921</v>
          </cell>
          <cell r="D1771" t="str">
            <v>MUH.MUD.ALACAKL</v>
          </cell>
          <cell r="E1771">
            <v>177814</v>
          </cell>
          <cell r="F1771">
            <v>177814</v>
          </cell>
          <cell r="G1771">
            <v>0</v>
          </cell>
          <cell r="H1771">
            <v>0</v>
          </cell>
        </row>
        <row r="1772">
          <cell r="C1772" t="str">
            <v>39316901</v>
          </cell>
          <cell r="D1772" t="str">
            <v>ALACAKLI GECICI</v>
          </cell>
          <cell r="E1772">
            <v>213</v>
          </cell>
          <cell r="F1772">
            <v>246</v>
          </cell>
          <cell r="G1772">
            <v>0</v>
          </cell>
          <cell r="H1772">
            <v>33</v>
          </cell>
        </row>
        <row r="1773">
          <cell r="C1773" t="str">
            <v>39399901</v>
          </cell>
          <cell r="D1773" t="str">
            <v>DIGER ALACAKLI</v>
          </cell>
          <cell r="E1773">
            <v>484304859882</v>
          </cell>
          <cell r="F1773">
            <v>534310750442</v>
          </cell>
          <cell r="G1773">
            <v>0</v>
          </cell>
          <cell r="H1773">
            <v>50005890560</v>
          </cell>
        </row>
        <row r="1774">
          <cell r="C1774" t="str">
            <v>39399902</v>
          </cell>
          <cell r="D1774" t="str">
            <v>DIGER ALACAKLI</v>
          </cell>
          <cell r="E1774">
            <v>2050382</v>
          </cell>
          <cell r="F1774">
            <v>2086942</v>
          </cell>
          <cell r="G1774">
            <v>0</v>
          </cell>
          <cell r="H1774">
            <v>36560</v>
          </cell>
        </row>
        <row r="1775">
          <cell r="C1775" t="str">
            <v>39399921</v>
          </cell>
          <cell r="D1775" t="str">
            <v>DIGER ALACAKLI</v>
          </cell>
          <cell r="E1775">
            <v>29100</v>
          </cell>
          <cell r="F1775">
            <v>29100</v>
          </cell>
          <cell r="G1775">
            <v>0</v>
          </cell>
          <cell r="H1775">
            <v>0</v>
          </cell>
        </row>
        <row r="1776">
          <cell r="C1776" t="str">
            <v/>
          </cell>
          <cell r="E1776" t="str">
            <v>----------------------</v>
          </cell>
          <cell r="F1776" t="str">
            <v>----------------------</v>
          </cell>
          <cell r="G1776" t="str">
            <v>----------------------</v>
          </cell>
          <cell r="H1776" t="str">
            <v>----------------------</v>
          </cell>
        </row>
        <row r="1777">
          <cell r="C1777" t="str">
            <v>393HESAP</v>
          </cell>
          <cell r="D1777" t="str">
            <v>LAMI...:</v>
          </cell>
          <cell r="E1777">
            <v>502736777645243</v>
          </cell>
          <cell r="F1777">
            <v>566899414302678</v>
          </cell>
          <cell r="G1777">
            <v>0</v>
          </cell>
          <cell r="H1777">
            <v>64162636657435</v>
          </cell>
        </row>
        <row r="1778">
          <cell r="C1778" t="str">
            <v/>
          </cell>
        </row>
        <row r="1779">
          <cell r="C1779" t="str">
            <v>394901</v>
          </cell>
          <cell r="D1779" t="str">
            <v>ODEME EMIRLERI</v>
          </cell>
          <cell r="E1779">
            <v>1281146611408320</v>
          </cell>
          <cell r="F1779">
            <v>1281241146936880</v>
          </cell>
          <cell r="G1779">
            <v>0</v>
          </cell>
          <cell r="H1779">
            <v>94535528561</v>
          </cell>
        </row>
        <row r="1780">
          <cell r="C1780" t="str">
            <v>39401901</v>
          </cell>
          <cell r="D1780" t="str">
            <v>ODENECEK HAVALE</v>
          </cell>
          <cell r="E1780">
            <v>31135248304418</v>
          </cell>
          <cell r="F1780">
            <v>31179431568418</v>
          </cell>
          <cell r="G1780">
            <v>0</v>
          </cell>
          <cell r="H1780">
            <v>44183264000</v>
          </cell>
        </row>
        <row r="1781">
          <cell r="C1781" t="str">
            <v>39499901</v>
          </cell>
          <cell r="D1781" t="str">
            <v>ODEME EMIRLERI</v>
          </cell>
          <cell r="E1781">
            <v>1250011363103910</v>
          </cell>
          <cell r="F1781">
            <v>1250061715368470</v>
          </cell>
          <cell r="G1781">
            <v>0</v>
          </cell>
          <cell r="H1781">
            <v>50352264561</v>
          </cell>
        </row>
        <row r="1782">
          <cell r="C1782" t="str">
            <v/>
          </cell>
          <cell r="E1782" t="str">
            <v>----------------------</v>
          </cell>
          <cell r="F1782" t="str">
            <v>----------------------</v>
          </cell>
          <cell r="G1782" t="str">
            <v>----------------------</v>
          </cell>
          <cell r="H1782" t="str">
            <v>----------------------</v>
          </cell>
        </row>
        <row r="1783">
          <cell r="C1783" t="str">
            <v>394HESAP</v>
          </cell>
          <cell r="D1783" t="str">
            <v>LAMI...:</v>
          </cell>
          <cell r="E1783">
            <v>1281146611408320</v>
          </cell>
          <cell r="F1783">
            <v>1281241146936880</v>
          </cell>
          <cell r="G1783">
            <v>0</v>
          </cell>
          <cell r="H1783">
            <v>94535528561</v>
          </cell>
        </row>
        <row r="1784">
          <cell r="C1784" t="str">
            <v>395901</v>
          </cell>
          <cell r="D1784" t="str">
            <v>ODEME EMIRLERI</v>
          </cell>
          <cell r="E1784">
            <v>545890990846.38</v>
          </cell>
          <cell r="F1784">
            <v>580397426817.53003</v>
          </cell>
          <cell r="G1784">
            <v>0</v>
          </cell>
          <cell r="H1784">
            <v>34506435971.150002</v>
          </cell>
        </row>
        <row r="1785">
          <cell r="C1785" t="str">
            <v>395902</v>
          </cell>
          <cell r="D1785" t="str">
            <v>ODEME EMIRLERI</v>
          </cell>
          <cell r="E1785">
            <v>105026209.84999999</v>
          </cell>
          <cell r="F1785">
            <v>105033047.7</v>
          </cell>
          <cell r="G1785">
            <v>0</v>
          </cell>
          <cell r="H1785">
            <v>6837.85</v>
          </cell>
        </row>
        <row r="1786">
          <cell r="C1786" t="str">
            <v>395907</v>
          </cell>
          <cell r="D1786" t="str">
            <v>ODEME EMIRLERI</v>
          </cell>
          <cell r="E1786">
            <v>2283.14</v>
          </cell>
          <cell r="F1786">
            <v>2283.14</v>
          </cell>
          <cell r="G1786">
            <v>0</v>
          </cell>
          <cell r="H1786">
            <v>0</v>
          </cell>
        </row>
        <row r="1787">
          <cell r="C1787" t="str">
            <v>395910</v>
          </cell>
          <cell r="D1787" t="str">
            <v>ODEME EMIRLERI</v>
          </cell>
          <cell r="E1787">
            <v>35453.660000000003</v>
          </cell>
          <cell r="F1787">
            <v>35453.660000000003</v>
          </cell>
          <cell r="G1787">
            <v>0</v>
          </cell>
          <cell r="H1787">
            <v>0</v>
          </cell>
        </row>
        <row r="1788">
          <cell r="C1788" t="str">
            <v>395911</v>
          </cell>
          <cell r="D1788" t="str">
            <v>ODEME EMIRLERI</v>
          </cell>
          <cell r="E1788">
            <v>1603</v>
          </cell>
          <cell r="F1788">
            <v>1603</v>
          </cell>
          <cell r="G1788">
            <v>0</v>
          </cell>
          <cell r="H1788">
            <v>0</v>
          </cell>
        </row>
        <row r="1789">
          <cell r="C1789" t="str">
            <v>395913</v>
          </cell>
          <cell r="D1789" t="str">
            <v>ODEME EMIRLERI</v>
          </cell>
          <cell r="E1789">
            <v>1340000</v>
          </cell>
          <cell r="F1789">
            <v>1340000</v>
          </cell>
          <cell r="G1789">
            <v>0</v>
          </cell>
          <cell r="H1789">
            <v>0</v>
          </cell>
        </row>
        <row r="1790">
          <cell r="C1790" t="str">
            <v>395916</v>
          </cell>
          <cell r="D1790" t="str">
            <v>ODEME EMIRLERI</v>
          </cell>
          <cell r="E1790">
            <v>4500</v>
          </cell>
          <cell r="F1790">
            <v>4500</v>
          </cell>
          <cell r="G1790">
            <v>0</v>
          </cell>
          <cell r="H1790">
            <v>0</v>
          </cell>
        </row>
        <row r="1791">
          <cell r="C1791" t="str">
            <v>395917</v>
          </cell>
          <cell r="D1791" t="str">
            <v>ODEME EMIRLERI</v>
          </cell>
          <cell r="E1791">
            <v>565053.21</v>
          </cell>
          <cell r="F1791">
            <v>571458.21</v>
          </cell>
          <cell r="G1791">
            <v>0</v>
          </cell>
          <cell r="H1791">
            <v>6405</v>
          </cell>
        </row>
        <row r="1792">
          <cell r="C1792" t="str">
            <v>395918</v>
          </cell>
          <cell r="D1792" t="str">
            <v>ODEME EMIRLERI</v>
          </cell>
          <cell r="E1792">
            <v>5000</v>
          </cell>
          <cell r="F1792">
            <v>5000</v>
          </cell>
          <cell r="G1792">
            <v>0</v>
          </cell>
          <cell r="H1792">
            <v>0</v>
          </cell>
        </row>
        <row r="1793">
          <cell r="C1793" t="str">
            <v>395921</v>
          </cell>
          <cell r="D1793" t="str">
            <v>ODEME EMIRLERI</v>
          </cell>
          <cell r="E1793">
            <v>20606995.25</v>
          </cell>
          <cell r="F1793">
            <v>20614140.25</v>
          </cell>
          <cell r="G1793">
            <v>0</v>
          </cell>
          <cell r="H1793">
            <v>7145</v>
          </cell>
        </row>
        <row r="1794">
          <cell r="C1794" t="str">
            <v>39501901</v>
          </cell>
          <cell r="D1794" t="str">
            <v>ODENECEK HAVALE</v>
          </cell>
          <cell r="E1794">
            <v>545890990846.38</v>
          </cell>
          <cell r="F1794">
            <v>580397426817.53003</v>
          </cell>
          <cell r="G1794">
            <v>0</v>
          </cell>
          <cell r="H1794">
            <v>34506435971.150002</v>
          </cell>
        </row>
        <row r="1795">
          <cell r="C1795" t="str">
            <v>39501902</v>
          </cell>
          <cell r="D1795" t="str">
            <v>ODENECEK HAVALE</v>
          </cell>
          <cell r="E1795">
            <v>105026209.84999999</v>
          </cell>
          <cell r="F1795">
            <v>105033047.7</v>
          </cell>
          <cell r="G1795">
            <v>0</v>
          </cell>
          <cell r="H1795">
            <v>6837.85</v>
          </cell>
        </row>
        <row r="1796">
          <cell r="C1796" t="str">
            <v>39501907</v>
          </cell>
          <cell r="D1796" t="str">
            <v>ODENECEK HAVALE</v>
          </cell>
          <cell r="E1796">
            <v>2283.14</v>
          </cell>
          <cell r="F1796">
            <v>2283.14</v>
          </cell>
          <cell r="G1796">
            <v>0</v>
          </cell>
          <cell r="H1796">
            <v>0</v>
          </cell>
        </row>
        <row r="1797">
          <cell r="C1797" t="str">
            <v>39501910</v>
          </cell>
          <cell r="D1797" t="str">
            <v>ODENECEK HAVALE</v>
          </cell>
          <cell r="E1797">
            <v>35453.660000000003</v>
          </cell>
          <cell r="F1797">
            <v>35453.660000000003</v>
          </cell>
          <cell r="G1797">
            <v>0</v>
          </cell>
          <cell r="H1797">
            <v>0</v>
          </cell>
        </row>
        <row r="1798">
          <cell r="C1798" t="str">
            <v>39501911</v>
          </cell>
          <cell r="D1798" t="str">
            <v>ODENECEK HAVALE</v>
          </cell>
          <cell r="E1798">
            <v>1603</v>
          </cell>
          <cell r="F1798">
            <v>1603</v>
          </cell>
          <cell r="G1798">
            <v>0</v>
          </cell>
          <cell r="H1798">
            <v>0</v>
          </cell>
        </row>
        <row r="1799">
          <cell r="C1799" t="str">
            <v>39501913</v>
          </cell>
          <cell r="D1799" t="str">
            <v>ODENECEK HAVALE</v>
          </cell>
          <cell r="E1799">
            <v>1340000</v>
          </cell>
          <cell r="F1799">
            <v>1340000</v>
          </cell>
          <cell r="G1799">
            <v>0</v>
          </cell>
          <cell r="H1799">
            <v>0</v>
          </cell>
        </row>
        <row r="1800">
          <cell r="C1800" t="str">
            <v>39501916</v>
          </cell>
          <cell r="D1800" t="str">
            <v>ODENECEK HAVALE</v>
          </cell>
          <cell r="E1800">
            <v>4500</v>
          </cell>
          <cell r="F1800">
            <v>4500</v>
          </cell>
          <cell r="G1800">
            <v>0</v>
          </cell>
          <cell r="H1800">
            <v>0</v>
          </cell>
        </row>
        <row r="1801">
          <cell r="C1801" t="str">
            <v>39501917</v>
          </cell>
          <cell r="D1801" t="str">
            <v>ODENECEK HAVALE</v>
          </cell>
          <cell r="E1801">
            <v>565053.21</v>
          </cell>
          <cell r="F1801">
            <v>571458.21</v>
          </cell>
          <cell r="G1801">
            <v>0</v>
          </cell>
          <cell r="H1801">
            <v>6405</v>
          </cell>
        </row>
        <row r="1802">
          <cell r="C1802" t="str">
            <v>39501918</v>
          </cell>
          <cell r="D1802" t="str">
            <v>ODENECEK HAVALE</v>
          </cell>
          <cell r="E1802">
            <v>5000</v>
          </cell>
          <cell r="F1802">
            <v>5000</v>
          </cell>
          <cell r="G1802">
            <v>0</v>
          </cell>
          <cell r="H1802">
            <v>0</v>
          </cell>
        </row>
        <row r="1803">
          <cell r="C1803" t="str">
            <v>39501921</v>
          </cell>
          <cell r="D1803" t="str">
            <v>ODENECEK HAVALE</v>
          </cell>
          <cell r="E1803">
            <v>20606995.25</v>
          </cell>
          <cell r="F1803">
            <v>20614140.25</v>
          </cell>
          <cell r="G1803">
            <v>0</v>
          </cell>
          <cell r="H1803">
            <v>7145</v>
          </cell>
        </row>
        <row r="1804">
          <cell r="C1804" t="str">
            <v/>
          </cell>
          <cell r="E1804" t="str">
            <v>----------------------</v>
          </cell>
          <cell r="F1804" t="str">
            <v>----------------------</v>
          </cell>
          <cell r="G1804" t="str">
            <v>----------------------</v>
          </cell>
          <cell r="H1804" t="str">
            <v>----------------------</v>
          </cell>
        </row>
        <row r="1805">
          <cell r="C1805" t="str">
            <v>395HESAP</v>
          </cell>
          <cell r="D1805" t="str">
            <v>LAMI...:</v>
          </cell>
          <cell r="E1805">
            <v>546018577944.48999</v>
          </cell>
          <cell r="F1805">
            <v>580525034303.48999</v>
          </cell>
          <cell r="G1805">
            <v>0</v>
          </cell>
          <cell r="H1805">
            <v>34506456359</v>
          </cell>
        </row>
        <row r="1806">
          <cell r="C1806" t="str">
            <v/>
          </cell>
        </row>
        <row r="1807">
          <cell r="C1807" t="str">
            <v/>
          </cell>
          <cell r="E1807" t="str">
            <v>----------------------</v>
          </cell>
          <cell r="F1807" t="str">
            <v>----------------------</v>
          </cell>
          <cell r="G1807" t="str">
            <v>----------------------</v>
          </cell>
          <cell r="H1807" t="str">
            <v>----------------------</v>
          </cell>
        </row>
        <row r="1808">
          <cell r="C1808" t="str">
            <v>3GRU</v>
          </cell>
          <cell r="D1808" t="str">
            <v>LAMI                1</v>
          </cell>
          <cell r="E1808">
            <v>1181839741123210</v>
          </cell>
          <cell r="F1808">
            <v>1.17839789510875E+16</v>
          </cell>
          <cell r="G1808">
            <v>46249064705</v>
          </cell>
          <cell r="H1808">
            <v>602185459029033</v>
          </cell>
        </row>
        <row r="1809">
          <cell r="C1809" t="str">
            <v/>
          </cell>
        </row>
        <row r="1810">
          <cell r="C1810" t="str">
            <v>410901</v>
          </cell>
          <cell r="D1810" t="str">
            <v>SERMAYE</v>
          </cell>
          <cell r="E1810">
            <v>36133700000</v>
          </cell>
          <cell r="F1810">
            <v>50036133700000</v>
          </cell>
          <cell r="G1810">
            <v>0</v>
          </cell>
          <cell r="H1810">
            <v>50000000000000</v>
          </cell>
        </row>
        <row r="1811">
          <cell r="C1811" t="str">
            <v>41002901</v>
          </cell>
          <cell r="D1811" t="str">
            <v>YURTİÇİ ORTAKLA</v>
          </cell>
          <cell r="E1811">
            <v>36133700000</v>
          </cell>
          <cell r="F1811">
            <v>50036133700000</v>
          </cell>
          <cell r="G1811">
            <v>0</v>
          </cell>
          <cell r="H1811">
            <v>50000000000000</v>
          </cell>
        </row>
        <row r="1812">
          <cell r="C1812" t="str">
            <v/>
          </cell>
          <cell r="E1812" t="str">
            <v>----------------------</v>
          </cell>
          <cell r="F1812" t="str">
            <v>----------------------</v>
          </cell>
          <cell r="G1812" t="str">
            <v>----------------------</v>
          </cell>
          <cell r="H1812" t="str">
            <v>----------------------</v>
          </cell>
        </row>
        <row r="1813">
          <cell r="C1813" t="str">
            <v>410HESAP</v>
          </cell>
          <cell r="D1813" t="str">
            <v>LAMI...:</v>
          </cell>
          <cell r="E1813">
            <v>36133700000</v>
          </cell>
          <cell r="F1813">
            <v>50036133700000</v>
          </cell>
          <cell r="G1813">
            <v>0</v>
          </cell>
          <cell r="H1813">
            <v>50000000000000</v>
          </cell>
        </row>
        <row r="1814">
          <cell r="C1814" t="str">
            <v/>
          </cell>
        </row>
        <row r="1815">
          <cell r="C1815" t="str">
            <v>411901</v>
          </cell>
          <cell r="D1815" t="str">
            <v>SERMAYE HESABI</v>
          </cell>
          <cell r="E1815">
            <v>0</v>
          </cell>
          <cell r="F1815">
            <v>136777600000</v>
          </cell>
          <cell r="G1815">
            <v>0</v>
          </cell>
          <cell r="H1815">
            <v>136777600000</v>
          </cell>
        </row>
        <row r="1816">
          <cell r="C1816" t="str">
            <v>411902</v>
          </cell>
          <cell r="D1816" t="str">
            <v>SERMAYE HESABI</v>
          </cell>
          <cell r="E1816">
            <v>0</v>
          </cell>
          <cell r="F1816">
            <v>100000</v>
          </cell>
          <cell r="G1816">
            <v>0</v>
          </cell>
          <cell r="H1816">
            <v>100000</v>
          </cell>
        </row>
        <row r="1817">
          <cell r="C1817" t="str">
            <v>41100901</v>
          </cell>
          <cell r="D1817" t="str">
            <v>ODENMIS SERMAYE</v>
          </cell>
          <cell r="E1817">
            <v>0</v>
          </cell>
          <cell r="F1817">
            <v>136777600000</v>
          </cell>
          <cell r="G1817">
            <v>0</v>
          </cell>
          <cell r="H1817">
            <v>136777600000</v>
          </cell>
        </row>
        <row r="1818">
          <cell r="C1818" t="str">
            <v>41100902</v>
          </cell>
          <cell r="D1818" t="str">
            <v>ODENMIS SERMAYE</v>
          </cell>
          <cell r="E1818">
            <v>0</v>
          </cell>
          <cell r="F1818">
            <v>100000</v>
          </cell>
          <cell r="G1818">
            <v>0</v>
          </cell>
          <cell r="H1818">
            <v>100000</v>
          </cell>
        </row>
        <row r="1819">
          <cell r="C1819" t="str">
            <v/>
          </cell>
          <cell r="E1819" t="str">
            <v>----------------------</v>
          </cell>
          <cell r="F1819" t="str">
            <v>----------------------</v>
          </cell>
          <cell r="G1819" t="str">
            <v>----------------------</v>
          </cell>
          <cell r="H1819" t="str">
            <v>----------------------</v>
          </cell>
        </row>
        <row r="1820">
          <cell r="C1820" t="str">
            <v>411HESAP</v>
          </cell>
          <cell r="D1820" t="str">
            <v>LAMI...:</v>
          </cell>
          <cell r="E1820">
            <v>0</v>
          </cell>
          <cell r="F1820">
            <v>136777700000</v>
          </cell>
          <cell r="G1820">
            <v>0</v>
          </cell>
          <cell r="H1820">
            <v>136777700000</v>
          </cell>
        </row>
        <row r="1821">
          <cell r="C1821" t="str">
            <v/>
          </cell>
        </row>
        <row r="1822">
          <cell r="C1822" t="str">
            <v>420901</v>
          </cell>
          <cell r="D1822" t="str">
            <v>KANUNI YEDEK AK</v>
          </cell>
          <cell r="E1822">
            <v>0</v>
          </cell>
          <cell r="F1822">
            <v>192178729142</v>
          </cell>
          <cell r="G1822">
            <v>0</v>
          </cell>
          <cell r="H1822">
            <v>192178729142</v>
          </cell>
        </row>
        <row r="1823">
          <cell r="C1823" t="str">
            <v>42000901</v>
          </cell>
          <cell r="D1823" t="str">
            <v>1. TERTIP KANUN</v>
          </cell>
          <cell r="E1823">
            <v>0</v>
          </cell>
          <cell r="F1823">
            <v>156980190779</v>
          </cell>
          <cell r="G1823">
            <v>0</v>
          </cell>
          <cell r="H1823">
            <v>156980190779</v>
          </cell>
        </row>
        <row r="1824">
          <cell r="C1824" t="str">
            <v>42001901</v>
          </cell>
          <cell r="D1824" t="str">
            <v>2. TERTIP KANUN</v>
          </cell>
          <cell r="E1824">
            <v>0</v>
          </cell>
          <cell r="F1824">
            <v>35198538363</v>
          </cell>
          <cell r="G1824">
            <v>0</v>
          </cell>
          <cell r="H1824">
            <v>35198538363</v>
          </cell>
        </row>
        <row r="1825">
          <cell r="C1825" t="str">
            <v/>
          </cell>
          <cell r="E1825" t="str">
            <v>----------------------</v>
          </cell>
          <cell r="F1825" t="str">
            <v>----------------------</v>
          </cell>
          <cell r="G1825" t="str">
            <v>----------------------</v>
          </cell>
          <cell r="H1825" t="str">
            <v>----------------------</v>
          </cell>
        </row>
        <row r="1826">
          <cell r="C1826" t="str">
            <v>420HESAP</v>
          </cell>
          <cell r="D1826" t="str">
            <v>LAMI...:</v>
          </cell>
          <cell r="E1826">
            <v>0</v>
          </cell>
          <cell r="F1826">
            <v>192178729142</v>
          </cell>
          <cell r="G1826">
            <v>0</v>
          </cell>
          <cell r="H1826">
            <v>192178729142</v>
          </cell>
        </row>
        <row r="1827">
          <cell r="C1827" t="str">
            <v/>
          </cell>
        </row>
        <row r="1828">
          <cell r="C1828" t="str">
            <v>430901</v>
          </cell>
          <cell r="D1828" t="str">
            <v>IHTIYARI YEDEK</v>
          </cell>
          <cell r="E1828">
            <v>0</v>
          </cell>
          <cell r="F1828">
            <v>28388660000</v>
          </cell>
          <cell r="G1828">
            <v>0</v>
          </cell>
          <cell r="H1828">
            <v>28388660000</v>
          </cell>
        </row>
        <row r="1829">
          <cell r="C1829" t="str">
            <v/>
          </cell>
          <cell r="E1829" t="str">
            <v>----------------------</v>
          </cell>
          <cell r="F1829" t="str">
            <v>----------------------</v>
          </cell>
          <cell r="G1829" t="str">
            <v>----------------------</v>
          </cell>
          <cell r="H1829" t="str">
            <v>----------------------</v>
          </cell>
        </row>
        <row r="1830">
          <cell r="C1830" t="str">
            <v>430HESAP</v>
          </cell>
          <cell r="D1830" t="str">
            <v>LAMI...:</v>
          </cell>
          <cell r="E1830">
            <v>0</v>
          </cell>
          <cell r="F1830">
            <v>28388660000</v>
          </cell>
          <cell r="G1830">
            <v>0</v>
          </cell>
          <cell r="H1830">
            <v>28388660000</v>
          </cell>
        </row>
        <row r="1831">
          <cell r="C1831" t="str">
            <v/>
          </cell>
        </row>
        <row r="1832">
          <cell r="C1832" t="str">
            <v>440901</v>
          </cell>
          <cell r="D1832" t="str">
            <v>BANKA SABIT KIY</v>
          </cell>
          <cell r="E1832">
            <v>7637639437348</v>
          </cell>
          <cell r="F1832">
            <v>43828842115779</v>
          </cell>
          <cell r="G1832">
            <v>0</v>
          </cell>
          <cell r="H1832">
            <v>36191202678431</v>
          </cell>
        </row>
        <row r="1833">
          <cell r="C1833" t="str">
            <v>44000901</v>
          </cell>
          <cell r="D1833" t="str">
            <v>MENKULLER</v>
          </cell>
          <cell r="E1833">
            <v>203270503408</v>
          </cell>
          <cell r="F1833">
            <v>1659394807294</v>
          </cell>
          <cell r="G1833">
            <v>0</v>
          </cell>
          <cell r="H1833">
            <v>1456124303886</v>
          </cell>
        </row>
        <row r="1834">
          <cell r="C1834" t="str">
            <v>440000901</v>
          </cell>
          <cell r="D1834" t="str">
            <v>KASALAR YDF</v>
          </cell>
          <cell r="E1834">
            <v>589827459</v>
          </cell>
          <cell r="F1834">
            <v>2712959066</v>
          </cell>
          <cell r="G1834">
            <v>0</v>
          </cell>
          <cell r="H1834">
            <v>2123131607</v>
          </cell>
        </row>
        <row r="1835">
          <cell r="C1835" t="str">
            <v>440001901</v>
          </cell>
          <cell r="D1835" t="str">
            <v>BURO MAKINALARI</v>
          </cell>
          <cell r="E1835">
            <v>66402287674</v>
          </cell>
          <cell r="F1835">
            <v>616042931392</v>
          </cell>
          <cell r="G1835">
            <v>0</v>
          </cell>
          <cell r="H1835">
            <v>549640643718</v>
          </cell>
        </row>
        <row r="1836">
          <cell r="C1836" t="str">
            <v>440002901</v>
          </cell>
          <cell r="D1836" t="str">
            <v>MEFRUSAT YDF</v>
          </cell>
          <cell r="E1836">
            <v>35435539093</v>
          </cell>
          <cell r="F1836">
            <v>278154733788</v>
          </cell>
          <cell r="G1836">
            <v>0</v>
          </cell>
          <cell r="H1836">
            <v>242719194695</v>
          </cell>
        </row>
        <row r="1837">
          <cell r="C1837" t="str">
            <v>440003901</v>
          </cell>
          <cell r="D1837" t="str">
            <v>NAKIL VASITALAR</v>
          </cell>
          <cell r="E1837">
            <v>52817516342</v>
          </cell>
          <cell r="F1837">
            <v>465705278798</v>
          </cell>
          <cell r="G1837">
            <v>0</v>
          </cell>
          <cell r="H1837">
            <v>412887762456</v>
          </cell>
        </row>
        <row r="1838">
          <cell r="C1838" t="str">
            <v>440004901</v>
          </cell>
          <cell r="D1838" t="str">
            <v>YDF DIGER</v>
          </cell>
          <cell r="E1838">
            <v>48025332840</v>
          </cell>
          <cell r="F1838">
            <v>296778904250</v>
          </cell>
          <cell r="G1838">
            <v>0</v>
          </cell>
          <cell r="H1838">
            <v>248753571410</v>
          </cell>
        </row>
        <row r="1839">
          <cell r="C1839" t="str">
            <v>44001901</v>
          </cell>
          <cell r="D1839" t="str">
            <v>LEASING YDF</v>
          </cell>
          <cell r="E1839">
            <v>3352367352548</v>
          </cell>
          <cell r="F1839">
            <v>17849327804300</v>
          </cell>
          <cell r="G1839">
            <v>0</v>
          </cell>
          <cell r="H1839">
            <v>14496960451752</v>
          </cell>
        </row>
        <row r="1840">
          <cell r="C1840" t="str">
            <v>44002901</v>
          </cell>
          <cell r="D1840" t="str">
            <v>GAYRIMENKUL YDF</v>
          </cell>
          <cell r="E1840">
            <v>80620608867</v>
          </cell>
          <cell r="F1840">
            <v>827184596240</v>
          </cell>
          <cell r="G1840">
            <v>0</v>
          </cell>
          <cell r="H1840">
            <v>746563987373</v>
          </cell>
        </row>
        <row r="1841">
          <cell r="C1841" t="str">
            <v>44003901</v>
          </cell>
          <cell r="D1841" t="str">
            <v>LEAS.GAYRİMENKU</v>
          </cell>
          <cell r="E1841">
            <v>3813888892284</v>
          </cell>
          <cell r="F1841">
            <v>19882227504623</v>
          </cell>
          <cell r="G1841">
            <v>0</v>
          </cell>
          <cell r="H1841">
            <v>16068338612339</v>
          </cell>
        </row>
        <row r="1842">
          <cell r="C1842" t="str">
            <v>44004901</v>
          </cell>
          <cell r="D1842" t="str">
            <v>OZEL MAL.BED.YD</v>
          </cell>
          <cell r="E1842">
            <v>112912668677</v>
          </cell>
          <cell r="F1842">
            <v>688733712719</v>
          </cell>
          <cell r="G1842">
            <v>0</v>
          </cell>
          <cell r="H1842">
            <v>575821044042</v>
          </cell>
        </row>
        <row r="1843">
          <cell r="C1843" t="str">
            <v>44006901</v>
          </cell>
          <cell r="D1843" t="str">
            <v>SER.EK.İŞT.G.ME</v>
          </cell>
          <cell r="E1843">
            <v>74579411564</v>
          </cell>
          <cell r="F1843">
            <v>2921973690603</v>
          </cell>
          <cell r="G1843">
            <v>0</v>
          </cell>
          <cell r="H1843">
            <v>2847394279039</v>
          </cell>
        </row>
        <row r="1844">
          <cell r="C1844" t="str">
            <v/>
          </cell>
          <cell r="E1844" t="str">
            <v>----------------------</v>
          </cell>
          <cell r="F1844" t="str">
            <v>----------------------</v>
          </cell>
          <cell r="G1844" t="str">
            <v>----------------------</v>
          </cell>
          <cell r="H1844" t="str">
            <v>----------------------</v>
          </cell>
        </row>
        <row r="1845">
          <cell r="C1845" t="str">
            <v>440HESAP</v>
          </cell>
          <cell r="D1845" t="str">
            <v>LAMI...:</v>
          </cell>
          <cell r="E1845">
            <v>7637639437348</v>
          </cell>
          <cell r="F1845">
            <v>43828842115779</v>
          </cell>
          <cell r="G1845">
            <v>0</v>
          </cell>
          <cell r="H1845">
            <v>36191202678431</v>
          </cell>
        </row>
        <row r="1846">
          <cell r="C1846" t="str">
            <v/>
          </cell>
        </row>
        <row r="1847">
          <cell r="C1847" t="str">
            <v>442901</v>
          </cell>
          <cell r="D1847" t="str">
            <v>GEÇMİŞ YILLAR K</v>
          </cell>
          <cell r="E1847">
            <v>13980491114125.9</v>
          </cell>
          <cell r="F1847">
            <v>0</v>
          </cell>
          <cell r="G1847">
            <v>13980491114125.9</v>
          </cell>
          <cell r="H1847">
            <v>0</v>
          </cell>
        </row>
        <row r="1848">
          <cell r="C1848" t="str">
            <v>44202901</v>
          </cell>
          <cell r="D1848" t="str">
            <v>GEÇMİŞ YILLAR Z</v>
          </cell>
          <cell r="E1848">
            <v>13980491114125.9</v>
          </cell>
          <cell r="F1848">
            <v>0</v>
          </cell>
          <cell r="G1848">
            <v>13980491114125.9</v>
          </cell>
          <cell r="H1848">
            <v>0</v>
          </cell>
        </row>
        <row r="1849">
          <cell r="C1849" t="str">
            <v>442020901</v>
          </cell>
          <cell r="D1849" t="str">
            <v>GEÇMİŞ YILLAR Z</v>
          </cell>
          <cell r="E1849">
            <v>13980491114125.9</v>
          </cell>
          <cell r="F1849">
            <v>0</v>
          </cell>
          <cell r="G1849">
            <v>13980491114125.9</v>
          </cell>
          <cell r="H1849">
            <v>0</v>
          </cell>
        </row>
        <row r="1850">
          <cell r="C1850" t="str">
            <v>4420200901</v>
          </cell>
          <cell r="D1850" t="str">
            <v>2000 YILI ZARAR</v>
          </cell>
          <cell r="E1850">
            <v>4785402271564.2002</v>
          </cell>
          <cell r="F1850">
            <v>0</v>
          </cell>
          <cell r="G1850">
            <v>4785402271564.2002</v>
          </cell>
          <cell r="H1850">
            <v>0</v>
          </cell>
        </row>
        <row r="1851">
          <cell r="C1851" t="str">
            <v>4420201901</v>
          </cell>
          <cell r="D1851" t="str">
            <v>2001 YILI ZARAR</v>
          </cell>
          <cell r="E1851">
            <v>9151346995115.9492</v>
          </cell>
          <cell r="F1851">
            <v>0</v>
          </cell>
          <cell r="G1851">
            <v>9151346995115.9492</v>
          </cell>
          <cell r="H1851">
            <v>0</v>
          </cell>
        </row>
        <row r="1852">
          <cell r="C1852" t="str">
            <v>4420202901</v>
          </cell>
          <cell r="D1852" t="str">
            <v>2002 YILI ZARAR</v>
          </cell>
          <cell r="E1852">
            <v>43741847445.779999</v>
          </cell>
          <cell r="F1852">
            <v>0</v>
          </cell>
          <cell r="G1852">
            <v>43741847445.779999</v>
          </cell>
          <cell r="H1852">
            <v>0</v>
          </cell>
        </row>
        <row r="1853">
          <cell r="C1853" t="str">
            <v/>
          </cell>
          <cell r="E1853" t="str">
            <v>----------------------</v>
          </cell>
          <cell r="F1853" t="str">
            <v>----------------------</v>
          </cell>
          <cell r="G1853" t="str">
            <v>----------------------</v>
          </cell>
          <cell r="H1853" t="str">
            <v>----------------------</v>
          </cell>
        </row>
        <row r="1854">
          <cell r="C1854" t="str">
            <v>442HESAP</v>
          </cell>
          <cell r="D1854" t="str">
            <v>LAMI...:</v>
          </cell>
          <cell r="E1854">
            <v>13980491114125.9</v>
          </cell>
          <cell r="F1854">
            <v>0</v>
          </cell>
          <cell r="G1854">
            <v>13980491114125.9</v>
          </cell>
          <cell r="H1854">
            <v>0</v>
          </cell>
        </row>
        <row r="1855">
          <cell r="C1855" t="str">
            <v/>
          </cell>
        </row>
        <row r="1856">
          <cell r="C1856" t="str">
            <v>450901</v>
          </cell>
          <cell r="D1856" t="str">
            <v>KAR VE ZARAR</v>
          </cell>
          <cell r="E1856">
            <v>56186301980848.5</v>
          </cell>
          <cell r="F1856">
            <v>56186301980848.5</v>
          </cell>
          <cell r="G1856">
            <v>0</v>
          </cell>
          <cell r="H1856">
            <v>0</v>
          </cell>
        </row>
        <row r="1857">
          <cell r="C1857" t="str">
            <v/>
          </cell>
          <cell r="E1857" t="str">
            <v>----------------------</v>
          </cell>
          <cell r="F1857" t="str">
            <v>----------------------</v>
          </cell>
          <cell r="G1857" t="str">
            <v>----------------------</v>
          </cell>
          <cell r="H1857" t="str">
            <v>----------------------</v>
          </cell>
        </row>
        <row r="1858">
          <cell r="C1858" t="str">
            <v>450HESAP</v>
          </cell>
          <cell r="D1858" t="str">
            <v>LAMI...:</v>
          </cell>
          <cell r="E1858">
            <v>56186301980848.5</v>
          </cell>
          <cell r="F1858">
            <v>56186301980848.5</v>
          </cell>
          <cell r="G1858">
            <v>0</v>
          </cell>
          <cell r="H1858">
            <v>0</v>
          </cell>
        </row>
        <row r="1859">
          <cell r="C1859" t="str">
            <v/>
          </cell>
        </row>
        <row r="1860">
          <cell r="C1860" t="str">
            <v/>
          </cell>
          <cell r="E1860" t="str">
            <v>----------------------</v>
          </cell>
          <cell r="F1860" t="str">
            <v>----------------------</v>
          </cell>
          <cell r="G1860" t="str">
            <v>----------------------</v>
          </cell>
          <cell r="H1860" t="str">
            <v>----------------------</v>
          </cell>
        </row>
        <row r="1861">
          <cell r="C1861" t="str">
            <v>4GRU</v>
          </cell>
          <cell r="D1861" t="str">
            <v>LAMI</v>
          </cell>
          <cell r="E1861">
            <v>77840566232322.406</v>
          </cell>
          <cell r="F1861">
            <v>150408622885769</v>
          </cell>
          <cell r="G1861">
            <v>13980491114125.9</v>
          </cell>
          <cell r="H1861">
            <v>86548547767573</v>
          </cell>
        </row>
        <row r="1862">
          <cell r="C1862" t="str">
            <v/>
          </cell>
        </row>
        <row r="1863">
          <cell r="C1863" t="str">
            <v>508901</v>
          </cell>
          <cell r="D1863" t="str">
            <v>TL LEASING HAV.</v>
          </cell>
          <cell r="E1863">
            <v>0</v>
          </cell>
          <cell r="F1863">
            <v>931025246</v>
          </cell>
          <cell r="G1863">
            <v>0</v>
          </cell>
          <cell r="H1863">
            <v>931025246</v>
          </cell>
        </row>
        <row r="1864">
          <cell r="C1864" t="str">
            <v>50800901</v>
          </cell>
          <cell r="D1864" t="str">
            <v>TL LEASING HAV.</v>
          </cell>
          <cell r="E1864">
            <v>0</v>
          </cell>
          <cell r="F1864">
            <v>931025246</v>
          </cell>
          <cell r="G1864">
            <v>0</v>
          </cell>
          <cell r="H1864">
            <v>931025246</v>
          </cell>
        </row>
        <row r="1865">
          <cell r="C1865" t="str">
            <v>508001901</v>
          </cell>
          <cell r="D1865" t="str">
            <v>TL LEASING HAV.</v>
          </cell>
          <cell r="E1865">
            <v>0</v>
          </cell>
          <cell r="F1865">
            <v>20737</v>
          </cell>
          <cell r="G1865">
            <v>0</v>
          </cell>
          <cell r="H1865">
            <v>20737</v>
          </cell>
        </row>
        <row r="1866">
          <cell r="C1866" t="str">
            <v>508002901</v>
          </cell>
          <cell r="D1866" t="str">
            <v>TL LEASING HAV.</v>
          </cell>
          <cell r="E1866">
            <v>0</v>
          </cell>
          <cell r="F1866">
            <v>931004509</v>
          </cell>
          <cell r="G1866">
            <v>0</v>
          </cell>
          <cell r="H1866">
            <v>931004509</v>
          </cell>
        </row>
        <row r="1867">
          <cell r="C1867" t="str">
            <v/>
          </cell>
          <cell r="E1867" t="str">
            <v>----------------------</v>
          </cell>
          <cell r="F1867" t="str">
            <v>----------------------</v>
          </cell>
          <cell r="G1867" t="str">
            <v>----------------------</v>
          </cell>
          <cell r="H1867" t="str">
            <v>----------------------</v>
          </cell>
        </row>
        <row r="1868">
          <cell r="C1868" t="str">
            <v>508HESAP</v>
          </cell>
          <cell r="D1868" t="str">
            <v>LAMI...:</v>
          </cell>
          <cell r="E1868">
            <v>0</v>
          </cell>
          <cell r="F1868">
            <v>931025246</v>
          </cell>
          <cell r="G1868">
            <v>0</v>
          </cell>
          <cell r="H1868">
            <v>931025246</v>
          </cell>
        </row>
        <row r="1869">
          <cell r="C1869" t="str">
            <v/>
          </cell>
        </row>
        <row r="1870">
          <cell r="C1870" t="str">
            <v>510901</v>
          </cell>
          <cell r="D1870" t="str">
            <v>LEASING HAVUZU</v>
          </cell>
          <cell r="E1870">
            <v>0</v>
          </cell>
          <cell r="F1870">
            <v>21888678092</v>
          </cell>
          <cell r="G1870">
            <v>0</v>
          </cell>
          <cell r="H1870">
            <v>21888678092</v>
          </cell>
        </row>
        <row r="1871">
          <cell r="C1871" t="str">
            <v>51000901</v>
          </cell>
          <cell r="D1871" t="str">
            <v>$ LEASING HAV.F</v>
          </cell>
          <cell r="E1871">
            <v>0</v>
          </cell>
          <cell r="F1871">
            <v>11521582788</v>
          </cell>
          <cell r="G1871">
            <v>0</v>
          </cell>
          <cell r="H1871">
            <v>11521582788</v>
          </cell>
        </row>
        <row r="1872">
          <cell r="C1872" t="str">
            <v>510001901</v>
          </cell>
          <cell r="D1872" t="str">
            <v>$ LEASING HAV.F</v>
          </cell>
          <cell r="E1872">
            <v>0</v>
          </cell>
          <cell r="F1872">
            <v>422133315</v>
          </cell>
          <cell r="G1872">
            <v>0</v>
          </cell>
          <cell r="H1872">
            <v>422133315</v>
          </cell>
        </row>
        <row r="1873">
          <cell r="C1873" t="str">
            <v>510002901</v>
          </cell>
          <cell r="D1873" t="str">
            <v>$ LEASING HAV.</v>
          </cell>
          <cell r="E1873">
            <v>0</v>
          </cell>
          <cell r="F1873">
            <v>11099449473</v>
          </cell>
          <cell r="G1873">
            <v>0</v>
          </cell>
          <cell r="H1873">
            <v>11099449473</v>
          </cell>
        </row>
        <row r="1874">
          <cell r="C1874" t="str">
            <v>51001901</v>
          </cell>
          <cell r="D1874" t="str">
            <v>$ LEASING HAV.F</v>
          </cell>
          <cell r="E1874">
            <v>0</v>
          </cell>
          <cell r="F1874">
            <v>10367095304</v>
          </cell>
          <cell r="G1874">
            <v>0</v>
          </cell>
          <cell r="H1874">
            <v>10367095304</v>
          </cell>
        </row>
        <row r="1875">
          <cell r="C1875" t="str">
            <v>510012901</v>
          </cell>
          <cell r="D1875" t="str">
            <v>$ LEASING HAV.F</v>
          </cell>
          <cell r="E1875">
            <v>0</v>
          </cell>
          <cell r="F1875">
            <v>10367095304</v>
          </cell>
          <cell r="G1875">
            <v>0</v>
          </cell>
          <cell r="H1875">
            <v>10367095304</v>
          </cell>
        </row>
        <row r="1876">
          <cell r="C1876" t="str">
            <v/>
          </cell>
          <cell r="E1876" t="str">
            <v>----------------------</v>
          </cell>
          <cell r="F1876" t="str">
            <v>----------------------</v>
          </cell>
          <cell r="G1876" t="str">
            <v>----------------------</v>
          </cell>
          <cell r="H1876" t="str">
            <v>----------------------</v>
          </cell>
        </row>
        <row r="1877">
          <cell r="C1877" t="str">
            <v>510HESAP</v>
          </cell>
          <cell r="D1877" t="str">
            <v>LAMI...:</v>
          </cell>
          <cell r="E1877">
            <v>0</v>
          </cell>
          <cell r="F1877">
            <v>21888678092</v>
          </cell>
          <cell r="G1877">
            <v>0</v>
          </cell>
          <cell r="H1877">
            <v>21888678092</v>
          </cell>
        </row>
        <row r="1878">
          <cell r="C1878" t="str">
            <v/>
          </cell>
        </row>
        <row r="1879">
          <cell r="C1879" t="str">
            <v>512901</v>
          </cell>
          <cell r="D1879" t="str">
            <v>DM LEASING HAVU</v>
          </cell>
          <cell r="E1879">
            <v>15256564703</v>
          </cell>
          <cell r="F1879">
            <v>22656548006</v>
          </cell>
          <cell r="G1879">
            <v>0</v>
          </cell>
          <cell r="H1879">
            <v>7399983303</v>
          </cell>
        </row>
        <row r="1880">
          <cell r="C1880" t="str">
            <v>51200901</v>
          </cell>
          <cell r="D1880" t="str">
            <v>DM FON KUL.KARL</v>
          </cell>
          <cell r="E1880">
            <v>88218</v>
          </cell>
          <cell r="F1880">
            <v>7394786756</v>
          </cell>
          <cell r="G1880">
            <v>0</v>
          </cell>
          <cell r="H1880">
            <v>7394698538</v>
          </cell>
        </row>
        <row r="1881">
          <cell r="C1881" t="str">
            <v>512005901</v>
          </cell>
          <cell r="D1881" t="str">
            <v>EURO LEAS.HAV.F</v>
          </cell>
          <cell r="E1881">
            <v>0</v>
          </cell>
          <cell r="F1881">
            <v>128475354</v>
          </cell>
          <cell r="G1881">
            <v>0</v>
          </cell>
          <cell r="H1881">
            <v>128475354</v>
          </cell>
        </row>
        <row r="1882">
          <cell r="C1882" t="str">
            <v>512006901</v>
          </cell>
          <cell r="D1882" t="str">
            <v>EURO LEASING HA</v>
          </cell>
          <cell r="E1882">
            <v>88218</v>
          </cell>
          <cell r="F1882">
            <v>7266311402</v>
          </cell>
          <cell r="G1882">
            <v>0</v>
          </cell>
          <cell r="H1882">
            <v>7266223184</v>
          </cell>
        </row>
        <row r="1883">
          <cell r="C1883" t="str">
            <v>51201901</v>
          </cell>
          <cell r="D1883" t="str">
            <v>DM LEASING HAV.</v>
          </cell>
          <cell r="E1883">
            <v>15256476485</v>
          </cell>
          <cell r="F1883">
            <v>15261761250</v>
          </cell>
          <cell r="G1883">
            <v>0</v>
          </cell>
          <cell r="H1883">
            <v>5284765</v>
          </cell>
        </row>
        <row r="1884">
          <cell r="C1884" t="str">
            <v>512015901</v>
          </cell>
          <cell r="D1884" t="str">
            <v>EURO LEAS. HAV.</v>
          </cell>
          <cell r="E1884">
            <v>0</v>
          </cell>
          <cell r="F1884">
            <v>819651</v>
          </cell>
          <cell r="G1884">
            <v>0</v>
          </cell>
          <cell r="H1884">
            <v>819651</v>
          </cell>
        </row>
        <row r="1885">
          <cell r="C1885" t="str">
            <v>512016901</v>
          </cell>
          <cell r="D1885" t="str">
            <v>EURO LEASING HA</v>
          </cell>
          <cell r="E1885">
            <v>15256476485</v>
          </cell>
          <cell r="F1885">
            <v>15260941599</v>
          </cell>
          <cell r="G1885">
            <v>0</v>
          </cell>
          <cell r="H1885">
            <v>4465114</v>
          </cell>
        </row>
        <row r="1886">
          <cell r="C1886" t="str">
            <v/>
          </cell>
          <cell r="E1886" t="str">
            <v>----------------------</v>
          </cell>
          <cell r="F1886" t="str">
            <v>----------------------</v>
          </cell>
          <cell r="G1886" t="str">
            <v>----------------------</v>
          </cell>
          <cell r="H1886" t="str">
            <v>----------------------</v>
          </cell>
        </row>
        <row r="1887">
          <cell r="C1887" t="str">
            <v>512HESAP</v>
          </cell>
          <cell r="D1887" t="str">
            <v>LAMI...:</v>
          </cell>
          <cell r="E1887">
            <v>15256564703</v>
          </cell>
          <cell r="F1887">
            <v>22656548006</v>
          </cell>
          <cell r="G1887">
            <v>0</v>
          </cell>
          <cell r="H1887">
            <v>7399983303</v>
          </cell>
        </row>
        <row r="1888">
          <cell r="C1888" t="str">
            <v/>
          </cell>
        </row>
        <row r="1889">
          <cell r="C1889" t="str">
            <v>514901</v>
          </cell>
          <cell r="D1889" t="str">
            <v>KISA VADELİ DİĞ</v>
          </cell>
          <cell r="E1889">
            <v>770169491910950</v>
          </cell>
          <cell r="F1889">
            <v>794178017537765</v>
          </cell>
          <cell r="G1889">
            <v>0</v>
          </cell>
          <cell r="H1889">
            <v>24008525626815</v>
          </cell>
        </row>
        <row r="1890">
          <cell r="C1890" t="str">
            <v>51411901</v>
          </cell>
          <cell r="D1890" t="str">
            <v>DİĞER MÜŞTERİLE</v>
          </cell>
          <cell r="E1890">
            <v>770169066350127</v>
          </cell>
          <cell r="F1890">
            <v>793817233784341</v>
          </cell>
          <cell r="G1890">
            <v>0</v>
          </cell>
          <cell r="H1890">
            <v>23648167434214</v>
          </cell>
        </row>
        <row r="1891">
          <cell r="C1891" t="str">
            <v>514110901</v>
          </cell>
          <cell r="D1891" t="str">
            <v>ÜRETİM DESTEĞİ</v>
          </cell>
          <cell r="E1891">
            <v>769998658856349</v>
          </cell>
          <cell r="F1891">
            <v>792865456014370</v>
          </cell>
          <cell r="G1891">
            <v>0</v>
          </cell>
          <cell r="H1891">
            <v>22866797158021</v>
          </cell>
        </row>
        <row r="1892">
          <cell r="C1892" t="str">
            <v>5141100901</v>
          </cell>
          <cell r="D1892" t="str">
            <v>TL GELİRLERİ</v>
          </cell>
          <cell r="E1892">
            <v>313353598376227</v>
          </cell>
          <cell r="F1892">
            <v>326866418629835</v>
          </cell>
          <cell r="G1892">
            <v>0</v>
          </cell>
          <cell r="H1892">
            <v>13512820253608</v>
          </cell>
        </row>
        <row r="1893">
          <cell r="C1893" t="str">
            <v>51411000901</v>
          </cell>
          <cell r="D1893" t="str">
            <v>TL ÖZKAYNAK GEL</v>
          </cell>
          <cell r="E1893">
            <v>12897130774256</v>
          </cell>
          <cell r="F1893">
            <v>13940879851412</v>
          </cell>
          <cell r="G1893">
            <v>0</v>
          </cell>
          <cell r="H1893">
            <v>1043749077156</v>
          </cell>
        </row>
        <row r="1894">
          <cell r="C1894" t="str">
            <v>51411002901</v>
          </cell>
          <cell r="D1894" t="str">
            <v>TL KATILMA HESA</v>
          </cell>
          <cell r="E1894">
            <v>300456467601971</v>
          </cell>
          <cell r="F1894">
            <v>312925538778423</v>
          </cell>
          <cell r="G1894">
            <v>0</v>
          </cell>
          <cell r="H1894">
            <v>12469071176452</v>
          </cell>
        </row>
        <row r="1895">
          <cell r="C1895" t="str">
            <v>5141101901</v>
          </cell>
          <cell r="D1895" t="str">
            <v>USD ENDEKSLİ GE</v>
          </cell>
          <cell r="E1895">
            <v>256648905710664</v>
          </cell>
          <cell r="F1895">
            <v>262869635018550</v>
          </cell>
          <cell r="G1895">
            <v>0</v>
          </cell>
          <cell r="H1895">
            <v>6220729307886</v>
          </cell>
        </row>
        <row r="1896">
          <cell r="C1896" t="str">
            <v>51411010901</v>
          </cell>
          <cell r="D1896" t="str">
            <v>USD ENDEKSLİ ÖZ</v>
          </cell>
          <cell r="E1896">
            <v>1569649355488</v>
          </cell>
          <cell r="F1896">
            <v>1606559205975</v>
          </cell>
          <cell r="G1896">
            <v>0</v>
          </cell>
          <cell r="H1896">
            <v>36909850487</v>
          </cell>
        </row>
        <row r="1897">
          <cell r="C1897" t="str">
            <v>51411012901</v>
          </cell>
          <cell r="D1897" t="str">
            <v>USD ENDEKSLİ KA</v>
          </cell>
          <cell r="E1897">
            <v>255079256355176</v>
          </cell>
          <cell r="F1897">
            <v>261263075812575</v>
          </cell>
          <cell r="G1897">
            <v>0</v>
          </cell>
          <cell r="H1897">
            <v>6183819457399</v>
          </cell>
        </row>
        <row r="1898">
          <cell r="C1898" t="str">
            <v>5141102901</v>
          </cell>
          <cell r="D1898" t="str">
            <v>EURO ENDEKSLİ G</v>
          </cell>
          <cell r="E1898">
            <v>199996154769458</v>
          </cell>
          <cell r="F1898">
            <v>203129402365985</v>
          </cell>
          <cell r="G1898">
            <v>0</v>
          </cell>
          <cell r="H1898">
            <v>3133247596527</v>
          </cell>
        </row>
        <row r="1899">
          <cell r="C1899" t="str">
            <v>51411020901</v>
          </cell>
          <cell r="D1899" t="str">
            <v>EURO ÖZKAYNAK G</v>
          </cell>
          <cell r="E1899">
            <v>41190268648</v>
          </cell>
          <cell r="F1899">
            <v>56464546315</v>
          </cell>
          <cell r="G1899">
            <v>0</v>
          </cell>
          <cell r="H1899">
            <v>15274277667</v>
          </cell>
        </row>
        <row r="1900">
          <cell r="C1900" t="str">
            <v>51411021901</v>
          </cell>
          <cell r="D1900" t="str">
            <v>EURO CARİ HESAP</v>
          </cell>
          <cell r="E1900">
            <v>0</v>
          </cell>
          <cell r="F1900">
            <v>1053400000</v>
          </cell>
          <cell r="G1900">
            <v>0</v>
          </cell>
          <cell r="H1900">
            <v>1053400000</v>
          </cell>
        </row>
        <row r="1901">
          <cell r="C1901" t="str">
            <v>51411022901</v>
          </cell>
          <cell r="D1901" t="str">
            <v>EURO KATILMA HE</v>
          </cell>
          <cell r="E1901">
            <v>199954964500810</v>
          </cell>
          <cell r="F1901">
            <v>203071884419670</v>
          </cell>
          <cell r="G1901">
            <v>0</v>
          </cell>
          <cell r="H1901">
            <v>3116919918860</v>
          </cell>
        </row>
        <row r="1902">
          <cell r="C1902" t="str">
            <v>514111901</v>
          </cell>
          <cell r="D1902" t="str">
            <v>KAR ZARAR ORTAK</v>
          </cell>
          <cell r="E1902">
            <v>0</v>
          </cell>
          <cell r="F1902">
            <v>571568755018</v>
          </cell>
          <cell r="G1902">
            <v>0</v>
          </cell>
          <cell r="H1902">
            <v>571568755018</v>
          </cell>
        </row>
        <row r="1903">
          <cell r="C1903" t="str">
            <v>5141111901</v>
          </cell>
          <cell r="D1903" t="str">
            <v>USD ENDEKSLİ GE</v>
          </cell>
          <cell r="E1903">
            <v>0</v>
          </cell>
          <cell r="F1903">
            <v>517819229765</v>
          </cell>
          <cell r="G1903">
            <v>0</v>
          </cell>
          <cell r="H1903">
            <v>517819229765</v>
          </cell>
        </row>
        <row r="1904">
          <cell r="C1904" t="str">
            <v>51411112901</v>
          </cell>
          <cell r="D1904" t="str">
            <v>USD ENDEKSLİ KA</v>
          </cell>
          <cell r="E1904">
            <v>0</v>
          </cell>
          <cell r="F1904">
            <v>517819229765</v>
          </cell>
          <cell r="G1904">
            <v>0</v>
          </cell>
          <cell r="H1904">
            <v>517819229765</v>
          </cell>
        </row>
        <row r="1905">
          <cell r="C1905" t="str">
            <v>5141112901</v>
          </cell>
          <cell r="D1905" t="str">
            <v>EURO GELİRLERİ</v>
          </cell>
          <cell r="E1905">
            <v>0</v>
          </cell>
          <cell r="F1905">
            <v>53749525253</v>
          </cell>
          <cell r="G1905">
            <v>0</v>
          </cell>
          <cell r="H1905">
            <v>53749525253</v>
          </cell>
        </row>
        <row r="1906">
          <cell r="C1906" t="str">
            <v>51411122901</v>
          </cell>
          <cell r="D1906" t="str">
            <v>EURO KATILMA HE</v>
          </cell>
          <cell r="E1906">
            <v>0</v>
          </cell>
          <cell r="F1906">
            <v>53749525253</v>
          </cell>
          <cell r="G1906">
            <v>0</v>
          </cell>
          <cell r="H1906">
            <v>53749525253</v>
          </cell>
        </row>
        <row r="1907">
          <cell r="C1907" t="str">
            <v>514112901</v>
          </cell>
          <cell r="D1907" t="str">
            <v>FİNANSAL KİRALA</v>
          </cell>
          <cell r="E1907">
            <v>170407493778</v>
          </cell>
          <cell r="F1907">
            <v>380209014953</v>
          </cell>
          <cell r="G1907">
            <v>0</v>
          </cell>
          <cell r="H1907">
            <v>209801521175</v>
          </cell>
        </row>
        <row r="1908">
          <cell r="C1908" t="str">
            <v>5141120901</v>
          </cell>
          <cell r="D1908" t="str">
            <v>TL GELİRLERİ</v>
          </cell>
          <cell r="E1908">
            <v>170407493778</v>
          </cell>
          <cell r="F1908">
            <v>238744270836</v>
          </cell>
          <cell r="G1908">
            <v>0</v>
          </cell>
          <cell r="H1908">
            <v>68336777058</v>
          </cell>
        </row>
        <row r="1909">
          <cell r="C1909" t="str">
            <v>51411200901</v>
          </cell>
          <cell r="D1909" t="str">
            <v>TL ÖZKAYNAK GEL</v>
          </cell>
          <cell r="E1909">
            <v>0</v>
          </cell>
          <cell r="F1909">
            <v>53543460879</v>
          </cell>
          <cell r="G1909">
            <v>0</v>
          </cell>
          <cell r="H1909">
            <v>53543460879</v>
          </cell>
        </row>
        <row r="1910">
          <cell r="C1910" t="str">
            <v>51411202901</v>
          </cell>
          <cell r="D1910" t="str">
            <v>TL KATILMA HESA</v>
          </cell>
          <cell r="E1910">
            <v>170407493778</v>
          </cell>
          <cell r="F1910">
            <v>185200809957</v>
          </cell>
          <cell r="G1910">
            <v>0</v>
          </cell>
          <cell r="H1910">
            <v>14793316179</v>
          </cell>
        </row>
        <row r="1911">
          <cell r="C1911" t="str">
            <v>5141121901</v>
          </cell>
          <cell r="D1911" t="str">
            <v>USD ENDEKSLİ GE</v>
          </cell>
          <cell r="E1911">
            <v>0</v>
          </cell>
          <cell r="F1911">
            <v>131546924117</v>
          </cell>
          <cell r="G1911">
            <v>0</v>
          </cell>
          <cell r="H1911">
            <v>131546924117</v>
          </cell>
        </row>
        <row r="1912">
          <cell r="C1912" t="str">
            <v>51411212901</v>
          </cell>
          <cell r="D1912" t="str">
            <v>USD ENDEKSLİ KA</v>
          </cell>
          <cell r="E1912">
            <v>0</v>
          </cell>
          <cell r="F1912">
            <v>131546924117</v>
          </cell>
          <cell r="G1912">
            <v>0</v>
          </cell>
          <cell r="H1912">
            <v>131546924117</v>
          </cell>
        </row>
        <row r="1913">
          <cell r="C1913" t="str">
            <v>5141125901</v>
          </cell>
          <cell r="D1913" t="str">
            <v>EURO LEASİNG AN</v>
          </cell>
          <cell r="E1913">
            <v>0</v>
          </cell>
          <cell r="F1913">
            <v>9917820000</v>
          </cell>
          <cell r="G1913">
            <v>0</v>
          </cell>
          <cell r="H1913">
            <v>9917820000</v>
          </cell>
        </row>
        <row r="1914">
          <cell r="C1914" t="str">
            <v>51411252901</v>
          </cell>
          <cell r="D1914" t="str">
            <v>EURO KATILMA HE</v>
          </cell>
          <cell r="E1914">
            <v>0</v>
          </cell>
          <cell r="F1914">
            <v>9917820000</v>
          </cell>
          <cell r="G1914">
            <v>0</v>
          </cell>
          <cell r="H1914">
            <v>9917820000</v>
          </cell>
        </row>
        <row r="1915">
          <cell r="C1915" t="str">
            <v>51420901</v>
          </cell>
          <cell r="D1915" t="str">
            <v>BİREYSEL FİNANS</v>
          </cell>
          <cell r="E1915">
            <v>425560823</v>
          </cell>
          <cell r="F1915">
            <v>360783753424</v>
          </cell>
          <cell r="G1915">
            <v>0</v>
          </cell>
          <cell r="H1915">
            <v>360358192601</v>
          </cell>
        </row>
        <row r="1916">
          <cell r="C1916" t="str">
            <v>514200901</v>
          </cell>
          <cell r="D1916" t="str">
            <v>BİREYSEL FİNANS</v>
          </cell>
          <cell r="E1916">
            <v>425560823</v>
          </cell>
          <cell r="F1916">
            <v>360783753424</v>
          </cell>
          <cell r="G1916">
            <v>0</v>
          </cell>
          <cell r="H1916">
            <v>360358192601</v>
          </cell>
        </row>
        <row r="1917">
          <cell r="C1917" t="str">
            <v>5142000901</v>
          </cell>
          <cell r="D1917" t="str">
            <v>TL GELİRLERİ</v>
          </cell>
          <cell r="E1917">
            <v>425560823</v>
          </cell>
          <cell r="F1917">
            <v>360783753424</v>
          </cell>
          <cell r="G1917">
            <v>0</v>
          </cell>
          <cell r="H1917">
            <v>360358192601</v>
          </cell>
        </row>
        <row r="1918">
          <cell r="C1918" t="str">
            <v>51420000901</v>
          </cell>
          <cell r="D1918" t="str">
            <v>TL ÖZKAYNAK GEL</v>
          </cell>
          <cell r="E1918">
            <v>425560823</v>
          </cell>
          <cell r="F1918">
            <v>360783753424</v>
          </cell>
          <cell r="G1918">
            <v>0</v>
          </cell>
          <cell r="H1918">
            <v>360358192601</v>
          </cell>
        </row>
        <row r="1919">
          <cell r="C1919" t="str">
            <v/>
          </cell>
          <cell r="E1919" t="str">
            <v>----------------------</v>
          </cell>
          <cell r="F1919" t="str">
            <v>----------------------</v>
          </cell>
          <cell r="G1919" t="str">
            <v>----------------------</v>
          </cell>
          <cell r="H1919" t="str">
            <v>----------------------</v>
          </cell>
        </row>
        <row r="1920">
          <cell r="C1920" t="str">
            <v>514HESAP</v>
          </cell>
          <cell r="D1920" t="str">
            <v>LAMI...:</v>
          </cell>
          <cell r="E1920">
            <v>770169491910950</v>
          </cell>
          <cell r="F1920">
            <v>794178017537765</v>
          </cell>
          <cell r="G1920">
            <v>0</v>
          </cell>
          <cell r="H1920">
            <v>24008525626815</v>
          </cell>
        </row>
        <row r="1921">
          <cell r="C1921" t="str">
            <v/>
          </cell>
        </row>
        <row r="1922">
          <cell r="C1922" t="str">
            <v>515902</v>
          </cell>
          <cell r="D1922" t="str">
            <v>KISA VADELİ DİĞ</v>
          </cell>
          <cell r="E1922">
            <v>2337074802606</v>
          </cell>
          <cell r="F1922">
            <v>3025830537462</v>
          </cell>
          <cell r="G1922">
            <v>0</v>
          </cell>
          <cell r="H1922">
            <v>688755734856</v>
          </cell>
        </row>
        <row r="1923">
          <cell r="C1923" t="str">
            <v>515921</v>
          </cell>
          <cell r="D1923" t="str">
            <v>KISA VADELİ DİĞ</v>
          </cell>
          <cell r="E1923">
            <v>42419856693</v>
          </cell>
          <cell r="F1923">
            <v>49639078415</v>
          </cell>
          <cell r="G1923">
            <v>0</v>
          </cell>
          <cell r="H1923">
            <v>7219221722</v>
          </cell>
        </row>
        <row r="1924">
          <cell r="C1924" t="str">
            <v>51511902</v>
          </cell>
          <cell r="D1924" t="str">
            <v>DİĞER MÜŞTERİLE</v>
          </cell>
          <cell r="E1924">
            <v>2337074802606</v>
          </cell>
          <cell r="F1924">
            <v>2684103489079</v>
          </cell>
          <cell r="G1924">
            <v>0</v>
          </cell>
          <cell r="H1924">
            <v>347028686473</v>
          </cell>
        </row>
        <row r="1925">
          <cell r="C1925" t="str">
            <v>51511921</v>
          </cell>
          <cell r="D1925" t="str">
            <v>DİĞER MÜŞTERİLE</v>
          </cell>
          <cell r="E1925">
            <v>42419856693</v>
          </cell>
          <cell r="F1925">
            <v>49639078415</v>
          </cell>
          <cell r="G1925">
            <v>0</v>
          </cell>
          <cell r="H1925">
            <v>7219221722</v>
          </cell>
        </row>
        <row r="1926">
          <cell r="C1926" t="str">
            <v>515110902</v>
          </cell>
          <cell r="D1926" t="str">
            <v>ÜRETİM DESTEĞİ</v>
          </cell>
          <cell r="E1926">
            <v>169426857143</v>
          </cell>
          <cell r="F1926">
            <v>375011287143</v>
          </cell>
          <cell r="G1926">
            <v>0</v>
          </cell>
          <cell r="H1926">
            <v>205584430000</v>
          </cell>
        </row>
        <row r="1927">
          <cell r="C1927" t="str">
            <v>515110921</v>
          </cell>
          <cell r="D1927" t="str">
            <v>ÜRETİM DESTEĞİ</v>
          </cell>
          <cell r="E1927">
            <v>0</v>
          </cell>
          <cell r="F1927">
            <v>2630814195</v>
          </cell>
          <cell r="G1927">
            <v>0</v>
          </cell>
          <cell r="H1927">
            <v>2630814195</v>
          </cell>
        </row>
        <row r="1928">
          <cell r="C1928" t="str">
            <v>5151101902</v>
          </cell>
          <cell r="D1928" t="str">
            <v>USD GELİRLERİ</v>
          </cell>
          <cell r="E1928">
            <v>169426857143</v>
          </cell>
          <cell r="F1928">
            <v>375011287143</v>
          </cell>
          <cell r="G1928">
            <v>0</v>
          </cell>
          <cell r="H1928">
            <v>205584430000</v>
          </cell>
        </row>
        <row r="1929">
          <cell r="C1929" t="str">
            <v>51511010902</v>
          </cell>
          <cell r="D1929" t="str">
            <v>USD ÖZKAYNAK GE</v>
          </cell>
          <cell r="E1929">
            <v>0</v>
          </cell>
          <cell r="F1929">
            <v>205584430000</v>
          </cell>
          <cell r="G1929">
            <v>0</v>
          </cell>
          <cell r="H1929">
            <v>205584430000</v>
          </cell>
        </row>
        <row r="1930">
          <cell r="C1930" t="str">
            <v>51511012902</v>
          </cell>
          <cell r="D1930" t="str">
            <v>USD KATILMA HES</v>
          </cell>
          <cell r="E1930">
            <v>169426857143</v>
          </cell>
          <cell r="F1930">
            <v>169426857143</v>
          </cell>
          <cell r="G1930">
            <v>0</v>
          </cell>
          <cell r="H1930">
            <v>0</v>
          </cell>
        </row>
        <row r="1931">
          <cell r="C1931" t="str">
            <v>5151102921</v>
          </cell>
          <cell r="D1931" t="str">
            <v>EURO GELİRLERİ</v>
          </cell>
          <cell r="E1931">
            <v>0</v>
          </cell>
          <cell r="F1931">
            <v>2630814195</v>
          </cell>
          <cell r="G1931">
            <v>0</v>
          </cell>
          <cell r="H1931">
            <v>2630814195</v>
          </cell>
        </row>
        <row r="1932">
          <cell r="C1932" t="str">
            <v>51511022921</v>
          </cell>
          <cell r="D1932" t="str">
            <v>EURO KATILMA HE</v>
          </cell>
          <cell r="E1932">
            <v>0</v>
          </cell>
          <cell r="F1932">
            <v>2630814195</v>
          </cell>
          <cell r="G1932">
            <v>0</v>
          </cell>
          <cell r="H1932">
            <v>2630814195</v>
          </cell>
        </row>
        <row r="1933">
          <cell r="C1933" t="str">
            <v>515112902</v>
          </cell>
          <cell r="D1933" t="str">
            <v>FİNANSAL KİRALA</v>
          </cell>
          <cell r="E1933">
            <v>2167647945463</v>
          </cell>
          <cell r="F1933">
            <v>2309092201936</v>
          </cell>
          <cell r="G1933">
            <v>0</v>
          </cell>
          <cell r="H1933">
            <v>141444256473</v>
          </cell>
        </row>
        <row r="1934">
          <cell r="C1934" t="str">
            <v>515112921</v>
          </cell>
          <cell r="D1934" t="str">
            <v>FİNANSAL KİRALA</v>
          </cell>
          <cell r="E1934">
            <v>42419856693</v>
          </cell>
          <cell r="F1934">
            <v>47008264220</v>
          </cell>
          <cell r="G1934">
            <v>0</v>
          </cell>
          <cell r="H1934">
            <v>4588407527</v>
          </cell>
        </row>
        <row r="1935">
          <cell r="C1935" t="str">
            <v>5151121902</v>
          </cell>
          <cell r="D1935" t="str">
            <v>USD GELİRLERİ</v>
          </cell>
          <cell r="E1935">
            <v>2167647945463</v>
          </cell>
          <cell r="F1935">
            <v>2309092201936</v>
          </cell>
          <cell r="G1935">
            <v>0</v>
          </cell>
          <cell r="H1935">
            <v>141444256473</v>
          </cell>
        </row>
        <row r="1936">
          <cell r="C1936" t="str">
            <v>51511210902</v>
          </cell>
          <cell r="D1936" t="str">
            <v>USD ÖZKAYNAK GE</v>
          </cell>
          <cell r="E1936">
            <v>12581718142</v>
          </cell>
          <cell r="F1936">
            <v>13710316494</v>
          </cell>
          <cell r="G1936">
            <v>0</v>
          </cell>
          <cell r="H1936">
            <v>1128598352</v>
          </cell>
        </row>
        <row r="1937">
          <cell r="C1937" t="str">
            <v>51511212902</v>
          </cell>
          <cell r="D1937" t="str">
            <v>USD KATILMA HES</v>
          </cell>
          <cell r="E1937">
            <v>2155066227321</v>
          </cell>
          <cell r="F1937">
            <v>2295381885442</v>
          </cell>
          <cell r="G1937">
            <v>0</v>
          </cell>
          <cell r="H1937">
            <v>140315658121</v>
          </cell>
        </row>
        <row r="1938">
          <cell r="C1938" t="str">
            <v>5151122921</v>
          </cell>
          <cell r="D1938" t="str">
            <v>EURO GELİRLERİ</v>
          </cell>
          <cell r="E1938">
            <v>42419856693</v>
          </cell>
          <cell r="F1938">
            <v>47008264220</v>
          </cell>
          <cell r="G1938">
            <v>0</v>
          </cell>
          <cell r="H1938">
            <v>4588407527</v>
          </cell>
        </row>
        <row r="1939">
          <cell r="C1939" t="str">
            <v>51511222921</v>
          </cell>
          <cell r="D1939" t="str">
            <v>EURO KATILMA HE</v>
          </cell>
          <cell r="E1939">
            <v>42419856693</v>
          </cell>
          <cell r="F1939">
            <v>47008264220</v>
          </cell>
          <cell r="G1939">
            <v>0</v>
          </cell>
          <cell r="H1939">
            <v>4588407527</v>
          </cell>
        </row>
        <row r="1940">
          <cell r="C1940" t="str">
            <v>51530902</v>
          </cell>
          <cell r="D1940" t="str">
            <v>DİĞER MÜŞTERİLE</v>
          </cell>
          <cell r="E1940">
            <v>0</v>
          </cell>
          <cell r="F1940">
            <v>341727048383</v>
          </cell>
          <cell r="G1940">
            <v>0</v>
          </cell>
          <cell r="H1940">
            <v>341727048383</v>
          </cell>
        </row>
        <row r="1941">
          <cell r="C1941" t="str">
            <v>515300902</v>
          </cell>
          <cell r="D1941" t="str">
            <v>ÜRETİM DESTEĞİ</v>
          </cell>
          <cell r="E1941">
            <v>0</v>
          </cell>
          <cell r="F1941">
            <v>341727048383</v>
          </cell>
          <cell r="G1941">
            <v>0</v>
          </cell>
          <cell r="H1941">
            <v>341727048383</v>
          </cell>
        </row>
        <row r="1942">
          <cell r="C1942" t="str">
            <v>5153001902</v>
          </cell>
          <cell r="D1942" t="str">
            <v>USD GELİRLERİ</v>
          </cell>
          <cell r="E1942">
            <v>0</v>
          </cell>
          <cell r="F1942">
            <v>341727048383</v>
          </cell>
          <cell r="G1942">
            <v>0</v>
          </cell>
          <cell r="H1942">
            <v>341727048383</v>
          </cell>
        </row>
        <row r="1943">
          <cell r="C1943" t="str">
            <v>51530010902</v>
          </cell>
          <cell r="D1943" t="str">
            <v>USD ÖZEL HAVUZ</v>
          </cell>
          <cell r="E1943">
            <v>0</v>
          </cell>
          <cell r="F1943">
            <v>341727048383</v>
          </cell>
          <cell r="G1943">
            <v>0</v>
          </cell>
          <cell r="H1943">
            <v>341727048383</v>
          </cell>
        </row>
        <row r="1944">
          <cell r="C1944" t="str">
            <v/>
          </cell>
          <cell r="E1944" t="str">
            <v>----------------------</v>
          </cell>
          <cell r="F1944" t="str">
            <v>----------------------</v>
          </cell>
          <cell r="G1944" t="str">
            <v>----------------------</v>
          </cell>
          <cell r="H1944" t="str">
            <v>----------------------</v>
          </cell>
        </row>
        <row r="1945">
          <cell r="C1945" t="str">
            <v>515HESAP</v>
          </cell>
          <cell r="D1945" t="str">
            <v>LAMI...:</v>
          </cell>
          <cell r="E1945">
            <v>2379494659299</v>
          </cell>
          <cell r="F1945">
            <v>3075469615877</v>
          </cell>
          <cell r="G1945">
            <v>0</v>
          </cell>
          <cell r="H1945">
            <v>695974956578</v>
          </cell>
        </row>
        <row r="1946">
          <cell r="C1946" t="str">
            <v/>
          </cell>
        </row>
        <row r="1947">
          <cell r="C1947" t="str">
            <v>518901</v>
          </cell>
          <cell r="D1947" t="str">
            <v>OZKAYNAK VE CAR</v>
          </cell>
          <cell r="E1947">
            <v>57034364839</v>
          </cell>
          <cell r="F1947">
            <v>38505477512489</v>
          </cell>
          <cell r="G1947">
            <v>0</v>
          </cell>
          <cell r="H1947">
            <v>38448443147650</v>
          </cell>
        </row>
        <row r="1948">
          <cell r="C1948" t="str">
            <v>51801901</v>
          </cell>
          <cell r="D1948" t="str">
            <v>MUDARABA</v>
          </cell>
          <cell r="E1948">
            <v>0</v>
          </cell>
          <cell r="F1948">
            <v>1539443250334</v>
          </cell>
          <cell r="G1948">
            <v>0</v>
          </cell>
          <cell r="H1948">
            <v>1539443250334</v>
          </cell>
        </row>
        <row r="1949">
          <cell r="C1949" t="str">
            <v>518012901</v>
          </cell>
          <cell r="D1949" t="str">
            <v>TUZEL KISI MUDA</v>
          </cell>
          <cell r="E1949">
            <v>0</v>
          </cell>
          <cell r="F1949">
            <v>1539443250334</v>
          </cell>
          <cell r="G1949">
            <v>0</v>
          </cell>
          <cell r="H1949">
            <v>1539443250334</v>
          </cell>
        </row>
        <row r="1950">
          <cell r="C1950" t="str">
            <v>5180120901</v>
          </cell>
          <cell r="D1950" t="str">
            <v>TL TUZEL KISI M</v>
          </cell>
          <cell r="E1950">
            <v>0</v>
          </cell>
          <cell r="F1950">
            <v>1539443250334</v>
          </cell>
          <cell r="G1950">
            <v>0</v>
          </cell>
          <cell r="H1950">
            <v>1539443250334</v>
          </cell>
        </row>
        <row r="1951">
          <cell r="C1951" t="str">
            <v>51803901</v>
          </cell>
          <cell r="D1951" t="str">
            <v>LEASİNG KARLARI</v>
          </cell>
          <cell r="E1951">
            <v>0</v>
          </cell>
          <cell r="F1951">
            <v>15887223749580</v>
          </cell>
          <cell r="G1951">
            <v>0</v>
          </cell>
          <cell r="H1951">
            <v>15887223749580</v>
          </cell>
        </row>
        <row r="1952">
          <cell r="C1952" t="str">
            <v>51804901</v>
          </cell>
          <cell r="D1952" t="str">
            <v>LEASİNG KARLARI</v>
          </cell>
          <cell r="E1952">
            <v>0</v>
          </cell>
          <cell r="F1952">
            <v>11203792180391</v>
          </cell>
          <cell r="G1952">
            <v>0</v>
          </cell>
          <cell r="H1952">
            <v>11203792180391</v>
          </cell>
        </row>
        <row r="1953">
          <cell r="C1953" t="str">
            <v>51805901</v>
          </cell>
          <cell r="D1953" t="str">
            <v>LEASING KARLARI</v>
          </cell>
          <cell r="E1953">
            <v>56828118558</v>
          </cell>
          <cell r="F1953">
            <v>7677960097097</v>
          </cell>
          <cell r="G1953">
            <v>0</v>
          </cell>
          <cell r="H1953">
            <v>7621131978539</v>
          </cell>
        </row>
        <row r="1954">
          <cell r="C1954" t="str">
            <v>51806901</v>
          </cell>
          <cell r="D1954" t="str">
            <v>ÖZKAYNAK LEASIN</v>
          </cell>
          <cell r="E1954">
            <v>206246281</v>
          </cell>
          <cell r="F1954">
            <v>2197058164816</v>
          </cell>
          <cell r="G1954">
            <v>0</v>
          </cell>
          <cell r="H1954">
            <v>2196851918535</v>
          </cell>
        </row>
        <row r="1955">
          <cell r="C1955" t="str">
            <v>518060901</v>
          </cell>
          <cell r="D1955" t="str">
            <v>ÖZKAYNAK LEASİN</v>
          </cell>
          <cell r="E1955">
            <v>206246281</v>
          </cell>
          <cell r="F1955">
            <v>2197058164816</v>
          </cell>
          <cell r="G1955">
            <v>0</v>
          </cell>
          <cell r="H1955">
            <v>2196851918535</v>
          </cell>
        </row>
        <row r="1956">
          <cell r="C1956" t="str">
            <v>5180600901</v>
          </cell>
          <cell r="D1956" t="str">
            <v>ÖZK.LEASİNG KAR</v>
          </cell>
          <cell r="E1956">
            <v>206246281</v>
          </cell>
          <cell r="F1956">
            <v>1648366391430</v>
          </cell>
          <cell r="G1956">
            <v>0</v>
          </cell>
          <cell r="H1956">
            <v>1648160145149</v>
          </cell>
        </row>
        <row r="1957">
          <cell r="C1957" t="str">
            <v>5180601901</v>
          </cell>
          <cell r="D1957" t="str">
            <v>ÖZK.LEASİNG KAR</v>
          </cell>
          <cell r="E1957">
            <v>0</v>
          </cell>
          <cell r="F1957">
            <v>252126241538</v>
          </cell>
          <cell r="G1957">
            <v>0</v>
          </cell>
          <cell r="H1957">
            <v>252126241538</v>
          </cell>
        </row>
        <row r="1958">
          <cell r="C1958" t="str">
            <v>5180603901</v>
          </cell>
          <cell r="D1958" t="str">
            <v>EURO ENDEKSLİ</v>
          </cell>
          <cell r="E1958">
            <v>0</v>
          </cell>
          <cell r="F1958">
            <v>296565531848</v>
          </cell>
          <cell r="G1958">
            <v>0</v>
          </cell>
          <cell r="H1958">
            <v>296565531848</v>
          </cell>
        </row>
        <row r="1959">
          <cell r="C1959" t="str">
            <v>51809901</v>
          </cell>
          <cell r="D1959" t="str">
            <v>CARİ HESAP LEAS</v>
          </cell>
          <cell r="E1959">
            <v>0</v>
          </cell>
          <cell r="F1959">
            <v>70271</v>
          </cell>
          <cell r="G1959">
            <v>0</v>
          </cell>
          <cell r="H1959">
            <v>70271</v>
          </cell>
        </row>
        <row r="1960">
          <cell r="C1960" t="str">
            <v>518092901</v>
          </cell>
          <cell r="D1960" t="str">
            <v>TÜZEL</v>
          </cell>
          <cell r="E1960">
            <v>0</v>
          </cell>
          <cell r="F1960">
            <v>70271</v>
          </cell>
          <cell r="G1960">
            <v>0</v>
          </cell>
          <cell r="H1960">
            <v>70271</v>
          </cell>
        </row>
        <row r="1961">
          <cell r="C1961" t="str">
            <v>5180920901</v>
          </cell>
          <cell r="D1961" t="str">
            <v>TL TÜZEL</v>
          </cell>
          <cell r="E1961">
            <v>0</v>
          </cell>
          <cell r="F1961">
            <v>70271</v>
          </cell>
          <cell r="G1961">
            <v>0</v>
          </cell>
          <cell r="H1961">
            <v>70271</v>
          </cell>
        </row>
        <row r="1962">
          <cell r="C1962" t="str">
            <v/>
          </cell>
          <cell r="E1962" t="str">
            <v>----------------------</v>
          </cell>
          <cell r="F1962" t="str">
            <v>----------------------</v>
          </cell>
          <cell r="G1962" t="str">
            <v>----------------------</v>
          </cell>
          <cell r="H1962" t="str">
            <v>----------------------</v>
          </cell>
        </row>
        <row r="1963">
          <cell r="C1963" t="str">
            <v>518HESAP</v>
          </cell>
          <cell r="D1963" t="str">
            <v>LAMI...:</v>
          </cell>
          <cell r="E1963">
            <v>57034364839</v>
          </cell>
          <cell r="F1963">
            <v>38505477512489</v>
          </cell>
          <cell r="G1963">
            <v>0</v>
          </cell>
          <cell r="H1963">
            <v>38448443147650</v>
          </cell>
        </row>
        <row r="1964">
          <cell r="C1964" t="str">
            <v/>
          </cell>
        </row>
        <row r="1965">
          <cell r="C1965" t="str">
            <v>520901</v>
          </cell>
          <cell r="D1965" t="str">
            <v>KF. KULL.FINANS</v>
          </cell>
          <cell r="E1965">
            <v>3723674074</v>
          </cell>
          <cell r="F1965">
            <v>805917270976</v>
          </cell>
          <cell r="G1965">
            <v>0</v>
          </cell>
          <cell r="H1965">
            <v>802193596902</v>
          </cell>
        </row>
        <row r="1966">
          <cell r="C1966" t="str">
            <v>52000901</v>
          </cell>
          <cell r="D1966" t="str">
            <v>TL FINANSAL KIR</v>
          </cell>
          <cell r="E1966">
            <v>0</v>
          </cell>
          <cell r="F1966">
            <v>155013287877</v>
          </cell>
          <cell r="G1966">
            <v>0</v>
          </cell>
          <cell r="H1966">
            <v>155013287877</v>
          </cell>
        </row>
        <row r="1967">
          <cell r="C1967" t="str">
            <v>52001901</v>
          </cell>
          <cell r="D1967" t="str">
            <v>TL FINANSAL KIR</v>
          </cell>
          <cell r="E1967">
            <v>3723674074</v>
          </cell>
          <cell r="F1967">
            <v>650903983099</v>
          </cell>
          <cell r="G1967">
            <v>0</v>
          </cell>
          <cell r="H1967">
            <v>647180309025</v>
          </cell>
        </row>
        <row r="1968">
          <cell r="C1968" t="str">
            <v/>
          </cell>
          <cell r="E1968" t="str">
            <v>----------------------</v>
          </cell>
          <cell r="F1968" t="str">
            <v>----------------------</v>
          </cell>
          <cell r="G1968" t="str">
            <v>----------------------</v>
          </cell>
          <cell r="H1968" t="str">
            <v>----------------------</v>
          </cell>
        </row>
        <row r="1969">
          <cell r="C1969" t="str">
            <v>520HESAP</v>
          </cell>
          <cell r="D1969" t="str">
            <v>LAMI...:</v>
          </cell>
          <cell r="E1969">
            <v>3723674074</v>
          </cell>
          <cell r="F1969">
            <v>805917270976</v>
          </cell>
          <cell r="G1969">
            <v>0</v>
          </cell>
          <cell r="H1969">
            <v>802193596902</v>
          </cell>
        </row>
        <row r="1970">
          <cell r="C1970" t="str">
            <v/>
          </cell>
        </row>
        <row r="1971">
          <cell r="C1971" t="str">
            <v>522901</v>
          </cell>
          <cell r="D1971" t="str">
            <v>$ END. FINANSAL</v>
          </cell>
          <cell r="E1971">
            <v>158074442611</v>
          </cell>
          <cell r="F1971">
            <v>2978358484475</v>
          </cell>
          <cell r="G1971">
            <v>0</v>
          </cell>
          <cell r="H1971">
            <v>2820284041864</v>
          </cell>
        </row>
        <row r="1972">
          <cell r="C1972" t="str">
            <v>52200901</v>
          </cell>
          <cell r="D1972" t="str">
            <v>$ END.FIN.KIRA</v>
          </cell>
          <cell r="E1972">
            <v>0</v>
          </cell>
          <cell r="F1972">
            <v>347293081189</v>
          </cell>
          <cell r="G1972">
            <v>0</v>
          </cell>
          <cell r="H1972">
            <v>347293081189</v>
          </cell>
        </row>
        <row r="1973">
          <cell r="C1973" t="str">
            <v>52201901</v>
          </cell>
          <cell r="D1973" t="str">
            <v>$ END.FIN.KIR.K</v>
          </cell>
          <cell r="E1973">
            <v>158074442611</v>
          </cell>
          <cell r="F1973">
            <v>2631065403286</v>
          </cell>
          <cell r="G1973">
            <v>0</v>
          </cell>
          <cell r="H1973">
            <v>2472990960675</v>
          </cell>
        </row>
        <row r="1974">
          <cell r="C1974" t="str">
            <v/>
          </cell>
          <cell r="E1974" t="str">
            <v>----------------------</v>
          </cell>
          <cell r="F1974" t="str">
            <v>----------------------</v>
          </cell>
          <cell r="G1974" t="str">
            <v>----------------------</v>
          </cell>
          <cell r="H1974" t="str">
            <v>----------------------</v>
          </cell>
        </row>
        <row r="1975">
          <cell r="C1975" t="str">
            <v>522HESAP</v>
          </cell>
          <cell r="D1975" t="str">
            <v>LAMI...:</v>
          </cell>
          <cell r="E1975">
            <v>158074442611</v>
          </cell>
          <cell r="F1975">
            <v>2978358484475</v>
          </cell>
          <cell r="G1975">
            <v>0</v>
          </cell>
          <cell r="H1975">
            <v>2820284041864</v>
          </cell>
        </row>
        <row r="1976">
          <cell r="C1976" t="str">
            <v/>
          </cell>
        </row>
        <row r="1977">
          <cell r="C1977" t="str">
            <v>524901</v>
          </cell>
          <cell r="D1977" t="str">
            <v>DM END.FIN.KIRA</v>
          </cell>
          <cell r="E1977">
            <v>172536248817</v>
          </cell>
          <cell r="F1977">
            <v>1693889073425</v>
          </cell>
          <cell r="G1977">
            <v>0</v>
          </cell>
          <cell r="H1977">
            <v>1521352824608</v>
          </cell>
        </row>
        <row r="1978">
          <cell r="C1978" t="str">
            <v>52402901</v>
          </cell>
          <cell r="D1978" t="str">
            <v>EURO END.FIN.KI</v>
          </cell>
          <cell r="E1978">
            <v>0</v>
          </cell>
          <cell r="F1978">
            <v>180660586933</v>
          </cell>
          <cell r="G1978">
            <v>0</v>
          </cell>
          <cell r="H1978">
            <v>180660586933</v>
          </cell>
        </row>
        <row r="1979">
          <cell r="C1979" t="str">
            <v>52403901</v>
          </cell>
          <cell r="D1979" t="str">
            <v>EURO END.FIN.KI</v>
          </cell>
          <cell r="E1979">
            <v>172536248817</v>
          </cell>
          <cell r="F1979">
            <v>1513228486492</v>
          </cell>
          <cell r="G1979">
            <v>0</v>
          </cell>
          <cell r="H1979">
            <v>1340692237675</v>
          </cell>
        </row>
        <row r="1980">
          <cell r="C1980" t="str">
            <v/>
          </cell>
          <cell r="E1980" t="str">
            <v>----------------------</v>
          </cell>
          <cell r="F1980" t="str">
            <v>----------------------</v>
          </cell>
          <cell r="G1980" t="str">
            <v>----------------------</v>
          </cell>
          <cell r="H1980" t="str">
            <v>----------------------</v>
          </cell>
        </row>
        <row r="1981">
          <cell r="C1981" t="str">
            <v>524HESAP</v>
          </cell>
          <cell r="D1981" t="str">
            <v>LAMI...:</v>
          </cell>
          <cell r="E1981">
            <v>172536248817</v>
          </cell>
          <cell r="F1981">
            <v>1693889073425</v>
          </cell>
          <cell r="G1981">
            <v>0</v>
          </cell>
          <cell r="H1981">
            <v>1521352824608</v>
          </cell>
        </row>
        <row r="1982">
          <cell r="C1982" t="str">
            <v/>
          </cell>
        </row>
        <row r="1983">
          <cell r="C1983" t="str">
            <v>592901</v>
          </cell>
          <cell r="D1983" t="str">
            <v>SUBELERDEN ALIN</v>
          </cell>
          <cell r="E1983">
            <v>2567412057</v>
          </cell>
          <cell r="F1983">
            <v>145271660433031</v>
          </cell>
          <cell r="G1983">
            <v>0</v>
          </cell>
          <cell r="H1983">
            <v>145269093020974</v>
          </cell>
        </row>
        <row r="1984">
          <cell r="C1984" t="str">
            <v>59201901</v>
          </cell>
          <cell r="D1984" t="str">
            <v>ŞB.CARİ MANUEL</v>
          </cell>
          <cell r="E1984">
            <v>2567412057</v>
          </cell>
          <cell r="F1984">
            <v>137502264555036</v>
          </cell>
          <cell r="G1984">
            <v>0</v>
          </cell>
          <cell r="H1984">
            <v>137499697142979</v>
          </cell>
        </row>
        <row r="1985">
          <cell r="C1985" t="str">
            <v>59210901</v>
          </cell>
          <cell r="D1985" t="str">
            <v>MASRAF HİSSESİ</v>
          </cell>
          <cell r="E1985">
            <v>0</v>
          </cell>
          <cell r="F1985">
            <v>7769395877995</v>
          </cell>
          <cell r="G1985">
            <v>0</v>
          </cell>
          <cell r="H1985">
            <v>7769395877995</v>
          </cell>
        </row>
        <row r="1986">
          <cell r="C1986" t="str">
            <v>592100901</v>
          </cell>
          <cell r="D1986" t="str">
            <v>GEN.MÜD.MASR.Hİ</v>
          </cell>
          <cell r="E1986">
            <v>0</v>
          </cell>
          <cell r="F1986">
            <v>7769395877995</v>
          </cell>
          <cell r="G1986">
            <v>0</v>
          </cell>
          <cell r="H1986">
            <v>7769395877995</v>
          </cell>
        </row>
        <row r="1987">
          <cell r="C1987" t="str">
            <v/>
          </cell>
          <cell r="E1987" t="str">
            <v>----------------------</v>
          </cell>
          <cell r="F1987" t="str">
            <v>----------------------</v>
          </cell>
          <cell r="G1987" t="str">
            <v>----------------------</v>
          </cell>
          <cell r="H1987" t="str">
            <v>----------------------</v>
          </cell>
        </row>
        <row r="1988">
          <cell r="C1988" t="str">
            <v>592HESAP</v>
          </cell>
          <cell r="D1988" t="str">
            <v>LAMI...:</v>
          </cell>
          <cell r="E1988">
            <v>2567412057</v>
          </cell>
          <cell r="F1988">
            <v>145271660433031</v>
          </cell>
          <cell r="G1988">
            <v>0</v>
          </cell>
          <cell r="H1988">
            <v>145269093020974</v>
          </cell>
        </row>
        <row r="1989">
          <cell r="C1989" t="str">
            <v/>
          </cell>
        </row>
        <row r="1990">
          <cell r="C1990" t="str">
            <v>593902</v>
          </cell>
          <cell r="D1990" t="str">
            <v>SUBELERDEN ALIN</v>
          </cell>
          <cell r="E1990">
            <v>0</v>
          </cell>
          <cell r="F1990">
            <v>10440319516491</v>
          </cell>
          <cell r="G1990">
            <v>0</v>
          </cell>
          <cell r="H1990">
            <v>10440319516491</v>
          </cell>
        </row>
        <row r="1991">
          <cell r="C1991" t="str">
            <v>593921</v>
          </cell>
          <cell r="D1991" t="str">
            <v>SUBELERDEN ALIN</v>
          </cell>
          <cell r="E1991">
            <v>0</v>
          </cell>
          <cell r="F1991">
            <v>5455648195389</v>
          </cell>
          <cell r="G1991">
            <v>0</v>
          </cell>
          <cell r="H1991">
            <v>5455648195389</v>
          </cell>
        </row>
        <row r="1992">
          <cell r="C1992" t="str">
            <v>59301902</v>
          </cell>
          <cell r="D1992" t="str">
            <v>ŞC.MANUEL YP</v>
          </cell>
          <cell r="E1992">
            <v>0</v>
          </cell>
          <cell r="F1992">
            <v>10440319516491</v>
          </cell>
          <cell r="G1992">
            <v>0</v>
          </cell>
          <cell r="H1992">
            <v>10440319516491</v>
          </cell>
        </row>
        <row r="1993">
          <cell r="C1993" t="str">
            <v>59301921</v>
          </cell>
          <cell r="D1993" t="str">
            <v>ŞC.MANUEL YP</v>
          </cell>
          <cell r="E1993">
            <v>0</v>
          </cell>
          <cell r="F1993">
            <v>5455648195389</v>
          </cell>
          <cell r="G1993">
            <v>0</v>
          </cell>
          <cell r="H1993">
            <v>5455648195389</v>
          </cell>
        </row>
        <row r="1994">
          <cell r="C1994" t="str">
            <v/>
          </cell>
          <cell r="E1994" t="str">
            <v>----------------------</v>
          </cell>
          <cell r="F1994" t="str">
            <v>----------------------</v>
          </cell>
          <cell r="G1994" t="str">
            <v>----------------------</v>
          </cell>
          <cell r="H1994" t="str">
            <v>----------------------</v>
          </cell>
        </row>
        <row r="1995">
          <cell r="C1995" t="str">
            <v>593HESAP</v>
          </cell>
          <cell r="D1995" t="str">
            <v>LAMI...:</v>
          </cell>
          <cell r="E1995">
            <v>0</v>
          </cell>
          <cell r="F1995">
            <v>15895967711880</v>
          </cell>
          <cell r="G1995">
            <v>0</v>
          </cell>
          <cell r="H1995">
            <v>15895967711880</v>
          </cell>
        </row>
        <row r="1996">
          <cell r="C1996" t="str">
            <v/>
          </cell>
        </row>
        <row r="1997">
          <cell r="C1997" t="str">
            <v/>
          </cell>
          <cell r="E1997" t="str">
            <v>----------------------</v>
          </cell>
          <cell r="F1997" t="str">
            <v>----------------------</v>
          </cell>
          <cell r="G1997" t="str">
            <v>----------------------</v>
          </cell>
          <cell r="H1997" t="str">
            <v>----------------------</v>
          </cell>
        </row>
        <row r="1998">
          <cell r="C1998" t="str">
            <v>5GRU</v>
          </cell>
          <cell r="D1998" t="str">
            <v>LAMI</v>
          </cell>
          <cell r="E1998">
            <v>772958179277350</v>
          </cell>
          <cell r="F1998">
            <v>1002450233891260</v>
          </cell>
          <cell r="G1998">
            <v>0</v>
          </cell>
          <cell r="H1998">
            <v>229492054613912</v>
          </cell>
        </row>
        <row r="1999">
          <cell r="C1999" t="str">
            <v/>
          </cell>
        </row>
        <row r="2000">
          <cell r="C2000" t="str">
            <v>610901</v>
          </cell>
          <cell r="D2000" t="str">
            <v>TÜRK PARASI TOP</v>
          </cell>
          <cell r="E2000">
            <v>245299436686067</v>
          </cell>
          <cell r="F2000">
            <v>233445522812325</v>
          </cell>
          <cell r="G2000">
            <v>11853913873742</v>
          </cell>
          <cell r="H2000">
            <v>0</v>
          </cell>
        </row>
        <row r="2001">
          <cell r="C2001" t="str">
            <v>61000901</v>
          </cell>
          <cell r="D2001" t="str">
            <v>GERÇEK KISILER</v>
          </cell>
          <cell r="E2001">
            <v>15564074681248</v>
          </cell>
          <cell r="F2001">
            <v>4453891714095.96</v>
          </cell>
          <cell r="G2001">
            <v>11110182967152</v>
          </cell>
          <cell r="H2001">
            <v>0</v>
          </cell>
        </row>
        <row r="2002">
          <cell r="C2002" t="str">
            <v>610001901</v>
          </cell>
          <cell r="D2002" t="str">
            <v>BIR AY VADELI H</v>
          </cell>
          <cell r="E2002">
            <v>12269218912403</v>
          </cell>
          <cell r="F2002">
            <v>2230325892946.7002</v>
          </cell>
          <cell r="G2002">
            <v>10038893019456.301</v>
          </cell>
          <cell r="H2002">
            <v>0</v>
          </cell>
        </row>
        <row r="2003">
          <cell r="C2003" t="str">
            <v>610002901</v>
          </cell>
          <cell r="D2003" t="str">
            <v>ÜÇ  AY VADELI H</v>
          </cell>
          <cell r="E2003">
            <v>1174251073982</v>
          </cell>
          <cell r="F2003">
            <v>435626283077.26001</v>
          </cell>
          <cell r="G2003">
            <v>738624790904.73999</v>
          </cell>
          <cell r="H2003">
            <v>0</v>
          </cell>
        </row>
        <row r="2004">
          <cell r="C2004" t="str">
            <v>610003901</v>
          </cell>
          <cell r="D2004" t="str">
            <v>ALTI AY VADELI</v>
          </cell>
          <cell r="E2004">
            <v>223826860970</v>
          </cell>
          <cell r="F2004">
            <v>168142541395</v>
          </cell>
          <cell r="G2004">
            <v>55684319575</v>
          </cell>
          <cell r="H2004">
            <v>0</v>
          </cell>
        </row>
        <row r="2005">
          <cell r="C2005" t="str">
            <v>610004901</v>
          </cell>
          <cell r="D2005" t="str">
            <v>BIR YIL VADELI</v>
          </cell>
          <cell r="E2005">
            <v>1896777833893</v>
          </cell>
          <cell r="F2005">
            <v>1619796996677</v>
          </cell>
          <cell r="G2005">
            <v>276980837216</v>
          </cell>
          <cell r="H2005">
            <v>0</v>
          </cell>
        </row>
        <row r="2006">
          <cell r="C2006" t="str">
            <v>61090901</v>
          </cell>
          <cell r="D2006" t="str">
            <v>REESKONT KARPAY</v>
          </cell>
          <cell r="E2006">
            <v>229735362004819</v>
          </cell>
          <cell r="F2006">
            <v>228991631098229</v>
          </cell>
          <cell r="G2006">
            <v>743730906590</v>
          </cell>
          <cell r="H2006">
            <v>0</v>
          </cell>
        </row>
        <row r="2007">
          <cell r="C2007" t="str">
            <v>610900901</v>
          </cell>
          <cell r="D2007" t="str">
            <v>1 AY VAD.HS.KAR</v>
          </cell>
          <cell r="E2007">
            <v>226277670859773</v>
          </cell>
          <cell r="F2007">
            <v>225544575817022</v>
          </cell>
          <cell r="G2007">
            <v>733095042751</v>
          </cell>
          <cell r="H2007">
            <v>0</v>
          </cell>
        </row>
        <row r="2008">
          <cell r="C2008" t="str">
            <v>610901901</v>
          </cell>
          <cell r="D2008" t="str">
            <v>3 AY VD.HS.KARP</v>
          </cell>
          <cell r="E2008">
            <v>857158349285.26001</v>
          </cell>
          <cell r="F2008">
            <v>857137290428.26001</v>
          </cell>
          <cell r="G2008">
            <v>21058857</v>
          </cell>
          <cell r="H2008">
            <v>0</v>
          </cell>
        </row>
        <row r="2009">
          <cell r="C2009" t="str">
            <v>610902901</v>
          </cell>
          <cell r="D2009" t="str">
            <v>6 AY VD HS KARP</v>
          </cell>
          <cell r="E2009">
            <v>514432894861</v>
          </cell>
          <cell r="F2009">
            <v>505168462826</v>
          </cell>
          <cell r="G2009">
            <v>9264432035</v>
          </cell>
          <cell r="H2009">
            <v>0</v>
          </cell>
        </row>
        <row r="2010">
          <cell r="C2010" t="str">
            <v>610903901</v>
          </cell>
          <cell r="D2010" t="str">
            <v>1 YIL VD.HES.KA</v>
          </cell>
          <cell r="E2010">
            <v>2086099900899</v>
          </cell>
          <cell r="F2010">
            <v>2084749527952</v>
          </cell>
          <cell r="G2010">
            <v>1350372947</v>
          </cell>
          <cell r="H2010">
            <v>0</v>
          </cell>
        </row>
        <row r="2011">
          <cell r="C2011" t="str">
            <v/>
          </cell>
          <cell r="E2011" t="str">
            <v>----------------------</v>
          </cell>
          <cell r="F2011" t="str">
            <v>----------------------</v>
          </cell>
          <cell r="G2011" t="str">
            <v>----------------------</v>
          </cell>
          <cell r="H2011" t="str">
            <v>----------------------</v>
          </cell>
        </row>
        <row r="2012">
          <cell r="C2012" t="str">
            <v>610HESAP</v>
          </cell>
          <cell r="D2012" t="str">
            <v>LAMI...:</v>
          </cell>
          <cell r="E2012">
            <v>245299436686067</v>
          </cell>
          <cell r="F2012">
            <v>233445522812325</v>
          </cell>
          <cell r="G2012">
            <v>11853913873742</v>
          </cell>
          <cell r="H2012">
            <v>0</v>
          </cell>
        </row>
        <row r="2013">
          <cell r="C2013" t="str">
            <v/>
          </cell>
        </row>
        <row r="2014">
          <cell r="C2014" t="str">
            <v>611902</v>
          </cell>
          <cell r="D2014" t="str">
            <v>YABANCI PARA TO</v>
          </cell>
          <cell r="E2014">
            <v>190893879657563</v>
          </cell>
          <cell r="F2014">
            <v>185782486915990</v>
          </cell>
          <cell r="G2014">
            <v>5111392741573.5498</v>
          </cell>
          <cell r="H2014">
            <v>0</v>
          </cell>
        </row>
        <row r="2015">
          <cell r="C2015" t="str">
            <v>611921</v>
          </cell>
          <cell r="D2015" t="str">
            <v>YABANCI PARA TO</v>
          </cell>
          <cell r="E2015">
            <v>141800333589358</v>
          </cell>
          <cell r="F2015">
            <v>138222211860508</v>
          </cell>
          <cell r="G2015">
            <v>3578121728849.8701</v>
          </cell>
          <cell r="H2015">
            <v>0</v>
          </cell>
        </row>
        <row r="2016">
          <cell r="C2016" t="str">
            <v>61100902</v>
          </cell>
          <cell r="D2016" t="str">
            <v>GERÇEK KISI.SAB</v>
          </cell>
          <cell r="E2016">
            <v>5529708060698</v>
          </cell>
          <cell r="F2016">
            <v>1736747319489.2</v>
          </cell>
          <cell r="G2016">
            <v>3792960741208.7998</v>
          </cell>
          <cell r="H2016">
            <v>0</v>
          </cell>
        </row>
        <row r="2017">
          <cell r="C2017" t="str">
            <v>611001902</v>
          </cell>
          <cell r="D2017" t="str">
            <v>BIR AY VADELI H</v>
          </cell>
          <cell r="E2017">
            <v>3461655845506</v>
          </cell>
          <cell r="F2017">
            <v>845063616565.44995</v>
          </cell>
          <cell r="G2017">
            <v>2616592228940.5498</v>
          </cell>
          <cell r="H2017">
            <v>0</v>
          </cell>
        </row>
        <row r="2018">
          <cell r="C2018" t="str">
            <v>611002902</v>
          </cell>
          <cell r="D2018" t="str">
            <v>ÜÇ  AY VADELI H</v>
          </cell>
          <cell r="E2018">
            <v>1312177884785</v>
          </cell>
          <cell r="F2018">
            <v>490167160494.84998</v>
          </cell>
          <cell r="G2018">
            <v>822010724290.15002</v>
          </cell>
          <cell r="H2018">
            <v>0</v>
          </cell>
        </row>
        <row r="2019">
          <cell r="C2019" t="str">
            <v>611003902</v>
          </cell>
          <cell r="D2019" t="str">
            <v>ALTI AY VADELI</v>
          </cell>
          <cell r="E2019">
            <v>372525881703</v>
          </cell>
          <cell r="F2019">
            <v>175942351054.64999</v>
          </cell>
          <cell r="G2019">
            <v>196583530648.35001</v>
          </cell>
          <cell r="H2019">
            <v>0</v>
          </cell>
        </row>
        <row r="2020">
          <cell r="C2020" t="str">
            <v>611004902</v>
          </cell>
          <cell r="D2020" t="str">
            <v>BIR YIL VADELI</v>
          </cell>
          <cell r="E2020">
            <v>271861495773</v>
          </cell>
          <cell r="F2020">
            <v>156569703598.25</v>
          </cell>
          <cell r="G2020">
            <v>115291792174.75</v>
          </cell>
          <cell r="H2020">
            <v>0</v>
          </cell>
        </row>
        <row r="2021">
          <cell r="C2021" t="str">
            <v>611006902</v>
          </cell>
          <cell r="D2021" t="str">
            <v>ÖZEL PROJELERE</v>
          </cell>
          <cell r="E2021">
            <v>111486952931</v>
          </cell>
          <cell r="F2021">
            <v>69004487776</v>
          </cell>
          <cell r="G2021">
            <v>42482465155</v>
          </cell>
          <cell r="H2021">
            <v>0</v>
          </cell>
        </row>
        <row r="2022">
          <cell r="C2022" t="str">
            <v>61130921</v>
          </cell>
          <cell r="D2022" t="str">
            <v>GERÇEK KISI.SAB</v>
          </cell>
          <cell r="E2022">
            <v>2685885900367</v>
          </cell>
          <cell r="F2022">
            <v>908510333115.31006</v>
          </cell>
          <cell r="G2022">
            <v>1777375567251.6899</v>
          </cell>
          <cell r="H2022">
            <v>0</v>
          </cell>
        </row>
        <row r="2023">
          <cell r="C2023" t="str">
            <v>611301921</v>
          </cell>
          <cell r="D2023" t="str">
            <v>BIR AY VADELI H</v>
          </cell>
          <cell r="E2023">
            <v>1309796299774</v>
          </cell>
          <cell r="F2023">
            <v>326245593570.77002</v>
          </cell>
          <cell r="G2023">
            <v>983550706203.22998</v>
          </cell>
          <cell r="H2023">
            <v>0</v>
          </cell>
        </row>
        <row r="2024">
          <cell r="C2024" t="str">
            <v>611302921</v>
          </cell>
          <cell r="D2024" t="str">
            <v>ÜÇ  AY VADELI H</v>
          </cell>
          <cell r="E2024">
            <v>673518589847</v>
          </cell>
          <cell r="F2024">
            <v>187038153394.29999</v>
          </cell>
          <cell r="G2024">
            <v>486480436452.70001</v>
          </cell>
          <cell r="H2024">
            <v>0</v>
          </cell>
        </row>
        <row r="2025">
          <cell r="C2025" t="str">
            <v>611303921</v>
          </cell>
          <cell r="D2025" t="str">
            <v>ALTI AY VADELI</v>
          </cell>
          <cell r="E2025">
            <v>211796367930</v>
          </cell>
          <cell r="F2025">
            <v>84012182698.429993</v>
          </cell>
          <cell r="G2025">
            <v>127784185231.57001</v>
          </cell>
          <cell r="H2025">
            <v>0</v>
          </cell>
        </row>
        <row r="2026">
          <cell r="C2026" t="str">
            <v>611304921</v>
          </cell>
          <cell r="D2026" t="str">
            <v>BIR YIL VADELI</v>
          </cell>
          <cell r="E2026">
            <v>490774642816</v>
          </cell>
          <cell r="F2026">
            <v>311214403451.81</v>
          </cell>
          <cell r="G2026">
            <v>179560239364.19</v>
          </cell>
          <cell r="H2026">
            <v>0</v>
          </cell>
        </row>
        <row r="2027">
          <cell r="C2027" t="str">
            <v>61190902</v>
          </cell>
          <cell r="D2027" t="str">
            <v>REESKONT KARPAY</v>
          </cell>
          <cell r="E2027">
            <v>185364171596865</v>
          </cell>
          <cell r="F2027">
            <v>184045739596500</v>
          </cell>
          <cell r="G2027">
            <v>1318432000364.75</v>
          </cell>
          <cell r="H2027">
            <v>0</v>
          </cell>
        </row>
        <row r="2028">
          <cell r="C2028" t="str">
            <v>611900902</v>
          </cell>
          <cell r="D2028" t="str">
            <v>1 AY VD.HS.KARP</v>
          </cell>
          <cell r="E2028">
            <v>176879259309672</v>
          </cell>
          <cell r="F2028">
            <v>175661952144324</v>
          </cell>
          <cell r="G2028">
            <v>1217307165347.5</v>
          </cell>
          <cell r="H2028">
            <v>0</v>
          </cell>
        </row>
        <row r="2029">
          <cell r="C2029" t="str">
            <v>611901902</v>
          </cell>
          <cell r="D2029" t="str">
            <v>3 AY VD.HS.KARP</v>
          </cell>
          <cell r="E2029">
            <v>1818855173301.8501</v>
          </cell>
          <cell r="F2029">
            <v>1817792651301.8501</v>
          </cell>
          <cell r="G2029">
            <v>1062522000</v>
          </cell>
          <cell r="H2029">
            <v>0</v>
          </cell>
        </row>
        <row r="2030">
          <cell r="C2030" t="str">
            <v>611902902</v>
          </cell>
          <cell r="D2030" t="str">
            <v>6 AY VAD.HS.KAR</v>
          </cell>
          <cell r="E2030">
            <v>2250481761570.2002</v>
          </cell>
          <cell r="F2030">
            <v>2254965446797.7998</v>
          </cell>
          <cell r="G2030">
            <v>0</v>
          </cell>
          <cell r="H2030">
            <v>4483685227.6000004</v>
          </cell>
        </row>
        <row r="2031">
          <cell r="C2031" t="str">
            <v>611903902</v>
          </cell>
          <cell r="D2031" t="str">
            <v>1 YIL VAD.HS.KA</v>
          </cell>
          <cell r="E2031">
            <v>4415575352321.5996</v>
          </cell>
          <cell r="F2031">
            <v>4311029354076.75</v>
          </cell>
          <cell r="G2031">
            <v>104545998244.85001</v>
          </cell>
          <cell r="H2031">
            <v>0</v>
          </cell>
        </row>
        <row r="2032">
          <cell r="C2032" t="str">
            <v>61191921</v>
          </cell>
          <cell r="D2032" t="str">
            <v>REESKONT KARPAY</v>
          </cell>
          <cell r="E2032">
            <v>139114447688991</v>
          </cell>
          <cell r="F2032">
            <v>137313701527393</v>
          </cell>
          <cell r="G2032">
            <v>1800746161598.1799</v>
          </cell>
          <cell r="H2032">
            <v>0</v>
          </cell>
        </row>
        <row r="2033">
          <cell r="C2033" t="str">
            <v>611910921</v>
          </cell>
          <cell r="D2033" t="str">
            <v>1 AY VD.HS.KARP</v>
          </cell>
          <cell r="E2033">
            <v>135297751260508</v>
          </cell>
          <cell r="F2033">
            <v>133496840255025</v>
          </cell>
          <cell r="G2033">
            <v>1800911005483.1799</v>
          </cell>
          <cell r="H2033">
            <v>0</v>
          </cell>
        </row>
        <row r="2034">
          <cell r="C2034" t="str">
            <v>611911921</v>
          </cell>
          <cell r="D2034" t="str">
            <v>3 AY VD.HS.KARP</v>
          </cell>
          <cell r="E2034">
            <v>243868535087.29999</v>
          </cell>
          <cell r="F2034">
            <v>243773946065.29999</v>
          </cell>
          <cell r="G2034">
            <v>94589022</v>
          </cell>
          <cell r="H2034">
            <v>0</v>
          </cell>
        </row>
        <row r="2035">
          <cell r="C2035" t="str">
            <v>611912921</v>
          </cell>
          <cell r="D2035" t="str">
            <v>6 AY VAD.HS.KAR</v>
          </cell>
          <cell r="E2035">
            <v>155122726055.97</v>
          </cell>
          <cell r="F2035">
            <v>154781644646.97</v>
          </cell>
          <cell r="G2035">
            <v>341081409</v>
          </cell>
          <cell r="H2035">
            <v>0</v>
          </cell>
        </row>
        <row r="2036">
          <cell r="C2036" t="str">
            <v>611913921</v>
          </cell>
          <cell r="D2036" t="str">
            <v>1 YIL VAD.HS.KA</v>
          </cell>
          <cell r="E2036">
            <v>3417705167339.6802</v>
          </cell>
          <cell r="F2036">
            <v>3418305681655.6802</v>
          </cell>
          <cell r="G2036">
            <v>0</v>
          </cell>
          <cell r="H2036">
            <v>600514316</v>
          </cell>
        </row>
        <row r="2037">
          <cell r="C2037" t="str">
            <v/>
          </cell>
          <cell r="E2037" t="str">
            <v>----------------------</v>
          </cell>
          <cell r="F2037" t="str">
            <v>----------------------</v>
          </cell>
          <cell r="G2037" t="str">
            <v>----------------------</v>
          </cell>
          <cell r="H2037" t="str">
            <v>----------------------</v>
          </cell>
        </row>
        <row r="2038">
          <cell r="C2038" t="str">
            <v>611HESAP</v>
          </cell>
          <cell r="D2038" t="str">
            <v>LAMI...:</v>
          </cell>
          <cell r="E2038">
            <v>332694213246922</v>
          </cell>
          <cell r="F2038">
            <v>324004698776498</v>
          </cell>
          <cell r="G2038">
            <v>8694598669967.0195</v>
          </cell>
          <cell r="H2038">
            <v>5084199543.6000004</v>
          </cell>
        </row>
        <row r="2039">
          <cell r="C2039" t="str">
            <v/>
          </cell>
        </row>
        <row r="2040">
          <cell r="C2040" t="str">
            <v>619902</v>
          </cell>
          <cell r="D2040" t="str">
            <v>$ LEASING HAVUZ</v>
          </cell>
          <cell r="E2040">
            <v>10367095304</v>
          </cell>
          <cell r="F2040">
            <v>0</v>
          </cell>
          <cell r="G2040">
            <v>10367095304</v>
          </cell>
          <cell r="H2040">
            <v>0</v>
          </cell>
        </row>
        <row r="2041">
          <cell r="C2041" t="str">
            <v>61900902</v>
          </cell>
          <cell r="D2041" t="str">
            <v>$ LEASING HAVUZ</v>
          </cell>
          <cell r="E2041">
            <v>10367095304</v>
          </cell>
          <cell r="F2041">
            <v>0</v>
          </cell>
          <cell r="G2041">
            <v>10367095304</v>
          </cell>
          <cell r="H2041">
            <v>0</v>
          </cell>
        </row>
        <row r="2042">
          <cell r="C2042" t="str">
            <v/>
          </cell>
          <cell r="E2042" t="str">
            <v>----------------------</v>
          </cell>
          <cell r="F2042" t="str">
            <v>----------------------</v>
          </cell>
          <cell r="G2042" t="str">
            <v>----------------------</v>
          </cell>
          <cell r="H2042" t="str">
            <v>----------------------</v>
          </cell>
        </row>
        <row r="2043">
          <cell r="C2043" t="str">
            <v>619HESAP</v>
          </cell>
          <cell r="D2043" t="str">
            <v>LAMI...:</v>
          </cell>
          <cell r="E2043">
            <v>10367095304</v>
          </cell>
          <cell r="F2043">
            <v>0</v>
          </cell>
          <cell r="G2043">
            <v>10367095304</v>
          </cell>
          <cell r="H2043">
            <v>0</v>
          </cell>
        </row>
        <row r="2044">
          <cell r="C2044" t="str">
            <v/>
          </cell>
        </row>
        <row r="2045">
          <cell r="C2045" t="str">
            <v>620901</v>
          </cell>
          <cell r="D2045" t="str">
            <v>LEASING TL KAR</v>
          </cell>
          <cell r="E2045">
            <v>650903983099</v>
          </cell>
          <cell r="F2045">
            <v>3723674074</v>
          </cell>
          <cell r="G2045">
            <v>647180309025</v>
          </cell>
          <cell r="H2045">
            <v>0</v>
          </cell>
        </row>
        <row r="2046">
          <cell r="C2046" t="str">
            <v>62001901</v>
          </cell>
          <cell r="D2046" t="str">
            <v>LEASING TL 90 G</v>
          </cell>
          <cell r="E2046">
            <v>47975931127</v>
          </cell>
          <cell r="F2046">
            <v>0</v>
          </cell>
          <cell r="G2046">
            <v>47975931127</v>
          </cell>
          <cell r="H2046">
            <v>0</v>
          </cell>
        </row>
        <row r="2047">
          <cell r="C2047" t="str">
            <v>62002901</v>
          </cell>
          <cell r="D2047" t="str">
            <v>LEASING TL 180</v>
          </cell>
          <cell r="E2047">
            <v>280779904439</v>
          </cell>
          <cell r="F2047">
            <v>3721600000</v>
          </cell>
          <cell r="G2047">
            <v>277058304439</v>
          </cell>
          <cell r="H2047">
            <v>0</v>
          </cell>
        </row>
        <row r="2048">
          <cell r="C2048" t="str">
            <v>62003901</v>
          </cell>
          <cell r="D2048" t="str">
            <v>LEASING TL 360</v>
          </cell>
          <cell r="E2048">
            <v>322148147533</v>
          </cell>
          <cell r="F2048">
            <v>2074074</v>
          </cell>
          <cell r="G2048">
            <v>322146073459</v>
          </cell>
          <cell r="H2048">
            <v>0</v>
          </cell>
        </row>
        <row r="2049">
          <cell r="C2049" t="str">
            <v/>
          </cell>
          <cell r="E2049" t="str">
            <v>----------------------</v>
          </cell>
          <cell r="F2049" t="str">
            <v>----------------------</v>
          </cell>
          <cell r="G2049" t="str">
            <v>----------------------</v>
          </cell>
          <cell r="H2049" t="str">
            <v>----------------------</v>
          </cell>
        </row>
        <row r="2050">
          <cell r="C2050" t="str">
            <v>620HESAP</v>
          </cell>
          <cell r="D2050" t="str">
            <v>LAMI...:</v>
          </cell>
          <cell r="E2050">
            <v>650903983099</v>
          </cell>
          <cell r="F2050">
            <v>3723674074</v>
          </cell>
          <cell r="G2050">
            <v>647180309025</v>
          </cell>
          <cell r="H2050">
            <v>0</v>
          </cell>
        </row>
        <row r="2051">
          <cell r="C2051" t="str">
            <v/>
          </cell>
        </row>
        <row r="2052">
          <cell r="C2052" t="str">
            <v>621921</v>
          </cell>
          <cell r="D2052" t="str">
            <v>DM LEASING HAVU</v>
          </cell>
          <cell r="E2052">
            <v>15261761250</v>
          </cell>
          <cell r="F2052">
            <v>15256476485</v>
          </cell>
          <cell r="G2052">
            <v>5284765</v>
          </cell>
          <cell r="H2052">
            <v>0</v>
          </cell>
        </row>
        <row r="2053">
          <cell r="C2053" t="str">
            <v>62101921</v>
          </cell>
          <cell r="D2053" t="str">
            <v>EURO LEASING HA</v>
          </cell>
          <cell r="E2053">
            <v>15261761250</v>
          </cell>
          <cell r="F2053">
            <v>15256476485</v>
          </cell>
          <cell r="G2053">
            <v>5284765</v>
          </cell>
          <cell r="H2053">
            <v>0</v>
          </cell>
        </row>
        <row r="2054">
          <cell r="C2054" t="str">
            <v/>
          </cell>
          <cell r="E2054" t="str">
            <v>----------------------</v>
          </cell>
          <cell r="F2054" t="str">
            <v>----------------------</v>
          </cell>
          <cell r="G2054" t="str">
            <v>----------------------</v>
          </cell>
          <cell r="H2054" t="str">
            <v>----------------------</v>
          </cell>
        </row>
        <row r="2055">
          <cell r="C2055" t="str">
            <v>621HESAP</v>
          </cell>
          <cell r="D2055" t="str">
            <v>LAMI...:</v>
          </cell>
          <cell r="E2055">
            <v>15261761250</v>
          </cell>
          <cell r="F2055">
            <v>15256476485</v>
          </cell>
          <cell r="G2055">
            <v>5284765</v>
          </cell>
          <cell r="H2055">
            <v>0</v>
          </cell>
        </row>
        <row r="2056">
          <cell r="C2056" t="str">
            <v/>
          </cell>
        </row>
        <row r="2057">
          <cell r="C2057" t="str">
            <v>622901</v>
          </cell>
          <cell r="D2057" t="str">
            <v>LEASING USD END</v>
          </cell>
          <cell r="E2057">
            <v>2631065403286</v>
          </cell>
          <cell r="F2057">
            <v>158074442611</v>
          </cell>
          <cell r="G2057">
            <v>2472990960675</v>
          </cell>
          <cell r="H2057">
            <v>0</v>
          </cell>
        </row>
        <row r="2058">
          <cell r="C2058" t="str">
            <v>62201901</v>
          </cell>
          <cell r="D2058" t="str">
            <v>LEASING USD 90</v>
          </cell>
          <cell r="E2058">
            <v>3961258814</v>
          </cell>
          <cell r="F2058">
            <v>0</v>
          </cell>
          <cell r="G2058">
            <v>3961258814</v>
          </cell>
          <cell r="H2058">
            <v>0</v>
          </cell>
        </row>
        <row r="2059">
          <cell r="C2059" t="str">
            <v>62202901</v>
          </cell>
          <cell r="D2059" t="str">
            <v>LEASING USD 180</v>
          </cell>
          <cell r="E2059">
            <v>78837741718</v>
          </cell>
          <cell r="F2059">
            <v>649413226</v>
          </cell>
          <cell r="G2059">
            <v>78188328492</v>
          </cell>
          <cell r="H2059">
            <v>0</v>
          </cell>
        </row>
        <row r="2060">
          <cell r="C2060" t="str">
            <v>62203901</v>
          </cell>
          <cell r="D2060" t="str">
            <v>LEASING USD 360</v>
          </cell>
          <cell r="E2060">
            <v>2548266402754</v>
          </cell>
          <cell r="F2060">
            <v>157425029385</v>
          </cell>
          <cell r="G2060">
            <v>2390841373369</v>
          </cell>
          <cell r="H2060">
            <v>0</v>
          </cell>
        </row>
        <row r="2061">
          <cell r="C2061" t="str">
            <v/>
          </cell>
          <cell r="E2061" t="str">
            <v>----------------------</v>
          </cell>
          <cell r="F2061" t="str">
            <v>----------------------</v>
          </cell>
          <cell r="G2061" t="str">
            <v>----------------------</v>
          </cell>
          <cell r="H2061" t="str">
            <v>----------------------</v>
          </cell>
        </row>
        <row r="2062">
          <cell r="C2062" t="str">
            <v>622HESAP</v>
          </cell>
          <cell r="D2062" t="str">
            <v>LAMI...:</v>
          </cell>
          <cell r="E2062">
            <v>2631065403286</v>
          </cell>
          <cell r="F2062">
            <v>158074442611</v>
          </cell>
          <cell r="G2062">
            <v>2472990960675</v>
          </cell>
          <cell r="H2062">
            <v>0</v>
          </cell>
        </row>
        <row r="2063">
          <cell r="C2063" t="str">
            <v/>
          </cell>
        </row>
        <row r="2064">
          <cell r="C2064" t="str">
            <v>624901</v>
          </cell>
          <cell r="D2064" t="str">
            <v>LEASING DEM END</v>
          </cell>
          <cell r="E2064">
            <v>1514624270074</v>
          </cell>
          <cell r="F2064">
            <v>173932032399</v>
          </cell>
          <cell r="G2064">
            <v>1340692237675</v>
          </cell>
          <cell r="H2064">
            <v>0</v>
          </cell>
        </row>
        <row r="2065">
          <cell r="C2065" t="str">
            <v>62405901</v>
          </cell>
          <cell r="D2065" t="str">
            <v>LEASING EURO 90</v>
          </cell>
          <cell r="E2065">
            <v>5846502647</v>
          </cell>
          <cell r="F2065">
            <v>0</v>
          </cell>
          <cell r="G2065">
            <v>5846502647</v>
          </cell>
          <cell r="H2065">
            <v>0</v>
          </cell>
        </row>
        <row r="2066">
          <cell r="C2066" t="str">
            <v>62406901</v>
          </cell>
          <cell r="D2066" t="str">
            <v>LEASING EURO 18</v>
          </cell>
          <cell r="E2066">
            <v>100065045069</v>
          </cell>
          <cell r="F2066">
            <v>9874121942</v>
          </cell>
          <cell r="G2066">
            <v>90190923127</v>
          </cell>
          <cell r="H2066">
            <v>0</v>
          </cell>
        </row>
        <row r="2067">
          <cell r="C2067" t="str">
            <v>62407901</v>
          </cell>
          <cell r="D2067" t="str">
            <v>LEASİG EURO 360</v>
          </cell>
          <cell r="E2067">
            <v>1408712722358</v>
          </cell>
          <cell r="F2067">
            <v>164057910457</v>
          </cell>
          <cell r="G2067">
            <v>1244654811901</v>
          </cell>
          <cell r="H2067">
            <v>0</v>
          </cell>
        </row>
        <row r="2068">
          <cell r="C2068" t="str">
            <v/>
          </cell>
          <cell r="E2068" t="str">
            <v>----------------------</v>
          </cell>
          <cell r="F2068" t="str">
            <v>----------------------</v>
          </cell>
          <cell r="G2068" t="str">
            <v>----------------------</v>
          </cell>
          <cell r="H2068" t="str">
            <v>----------------------</v>
          </cell>
        </row>
        <row r="2069">
          <cell r="C2069" t="str">
            <v>624HESAP</v>
          </cell>
          <cell r="D2069" t="str">
            <v>LAMI...:</v>
          </cell>
          <cell r="E2069">
            <v>1514624270074</v>
          </cell>
          <cell r="F2069">
            <v>173932032399</v>
          </cell>
          <cell r="G2069">
            <v>1340692237675</v>
          </cell>
          <cell r="H2069">
            <v>0</v>
          </cell>
        </row>
        <row r="2070">
          <cell r="C2070" t="str">
            <v/>
          </cell>
        </row>
        <row r="2071">
          <cell r="C2071" t="str">
            <v>632901</v>
          </cell>
          <cell r="D2071" t="str">
            <v>KATILMA FONU Gİ</v>
          </cell>
          <cell r="E2071">
            <v>3331621961889</v>
          </cell>
          <cell r="F2071">
            <v>2510255365573</v>
          </cell>
          <cell r="G2071">
            <v>821366596316</v>
          </cell>
          <cell r="H2071">
            <v>0</v>
          </cell>
        </row>
        <row r="2072">
          <cell r="C2072" t="str">
            <v>63200901</v>
          </cell>
          <cell r="D2072" t="str">
            <v>KATILMA FONU HA</v>
          </cell>
          <cell r="E2072">
            <v>3331621961889</v>
          </cell>
          <cell r="F2072">
            <v>2510255365573</v>
          </cell>
          <cell r="G2072">
            <v>821366596316</v>
          </cell>
          <cell r="H2072">
            <v>0</v>
          </cell>
        </row>
        <row r="2073">
          <cell r="C2073" t="str">
            <v>632001901</v>
          </cell>
          <cell r="D2073" t="str">
            <v>PROVİZYON GİDER</v>
          </cell>
          <cell r="E2073">
            <v>2504277262880</v>
          </cell>
          <cell r="F2073">
            <v>1851424648196</v>
          </cell>
          <cell r="G2073">
            <v>652852614684</v>
          </cell>
          <cell r="H2073">
            <v>0</v>
          </cell>
        </row>
        <row r="2074">
          <cell r="C2074" t="str">
            <v>6320010901</v>
          </cell>
          <cell r="D2074" t="str">
            <v>TL PROVİZYON HE</v>
          </cell>
          <cell r="E2074">
            <v>500000000000</v>
          </cell>
          <cell r="F2074">
            <v>500000000000</v>
          </cell>
          <cell r="G2074">
            <v>0</v>
          </cell>
          <cell r="H2074">
            <v>0</v>
          </cell>
        </row>
        <row r="2075">
          <cell r="C2075" t="str">
            <v>63200104901</v>
          </cell>
          <cell r="D2075" t="str">
            <v>1YIL VADELİ ROV</v>
          </cell>
          <cell r="E2075">
            <v>500000000000</v>
          </cell>
          <cell r="F2075">
            <v>500000000000</v>
          </cell>
          <cell r="G2075">
            <v>0</v>
          </cell>
          <cell r="H2075">
            <v>0</v>
          </cell>
        </row>
        <row r="2076">
          <cell r="C2076" t="str">
            <v>6320011901</v>
          </cell>
          <cell r="D2076" t="str">
            <v>USD END.PROVİZY</v>
          </cell>
          <cell r="E2076">
            <v>2004277262880</v>
          </cell>
          <cell r="F2076">
            <v>1351424648196</v>
          </cell>
          <cell r="G2076">
            <v>652852614684</v>
          </cell>
          <cell r="H2076">
            <v>0</v>
          </cell>
        </row>
        <row r="2077">
          <cell r="C2077" t="str">
            <v>63200110901</v>
          </cell>
          <cell r="D2077" t="str">
            <v>1 AY VADELİ ROV</v>
          </cell>
          <cell r="E2077">
            <v>1382375814991</v>
          </cell>
          <cell r="F2077">
            <v>924101724183</v>
          </cell>
          <cell r="G2077">
            <v>458274090808</v>
          </cell>
          <cell r="H2077">
            <v>0</v>
          </cell>
        </row>
        <row r="2078">
          <cell r="C2078" t="str">
            <v>63200111901</v>
          </cell>
          <cell r="D2078" t="str">
            <v>3 AY VADELİ ROV</v>
          </cell>
          <cell r="E2078">
            <v>466757744643</v>
          </cell>
          <cell r="F2078">
            <v>320446585069</v>
          </cell>
          <cell r="G2078">
            <v>146311159574</v>
          </cell>
          <cell r="H2078">
            <v>0</v>
          </cell>
        </row>
        <row r="2079">
          <cell r="C2079" t="str">
            <v>63200112901</v>
          </cell>
          <cell r="D2079" t="str">
            <v>6 AY VADELİ ROV</v>
          </cell>
          <cell r="E2079">
            <v>105428849109</v>
          </cell>
          <cell r="F2079">
            <v>72363000169</v>
          </cell>
          <cell r="G2079">
            <v>33065848940</v>
          </cell>
          <cell r="H2079">
            <v>0</v>
          </cell>
        </row>
        <row r="2080">
          <cell r="C2080" t="str">
            <v>63200114901</v>
          </cell>
          <cell r="D2080" t="str">
            <v>1YIL VADELİ ROV</v>
          </cell>
          <cell r="E2080">
            <v>49714854137</v>
          </cell>
          <cell r="F2080">
            <v>34513338775</v>
          </cell>
          <cell r="G2080">
            <v>15201515362</v>
          </cell>
          <cell r="H2080">
            <v>0</v>
          </cell>
        </row>
        <row r="2081">
          <cell r="C2081" t="str">
            <v>632002901</v>
          </cell>
          <cell r="D2081" t="str">
            <v>GÜVENCE FONU Gİ</v>
          </cell>
          <cell r="E2081">
            <v>827344699009</v>
          </cell>
          <cell r="F2081">
            <v>658830717377</v>
          </cell>
          <cell r="G2081">
            <v>168513981632</v>
          </cell>
          <cell r="H2081">
            <v>0</v>
          </cell>
        </row>
        <row r="2082">
          <cell r="C2082" t="str">
            <v>6320020901</v>
          </cell>
          <cell r="D2082" t="str">
            <v>TL GÜVENCE FONU</v>
          </cell>
          <cell r="E2082">
            <v>696642072729</v>
          </cell>
          <cell r="F2082">
            <v>658830717377</v>
          </cell>
          <cell r="G2082">
            <v>37811355352</v>
          </cell>
          <cell r="H2082">
            <v>0</v>
          </cell>
        </row>
        <row r="2083">
          <cell r="C2083" t="str">
            <v>63200200901</v>
          </cell>
          <cell r="D2083" t="str">
            <v>1 AY VADELİ GÜV</v>
          </cell>
          <cell r="E2083">
            <v>192513943940</v>
          </cell>
          <cell r="F2083">
            <v>161380000000</v>
          </cell>
          <cell r="G2083">
            <v>31133943940</v>
          </cell>
          <cell r="H2083">
            <v>0</v>
          </cell>
        </row>
        <row r="2084">
          <cell r="C2084" t="str">
            <v>63200201901</v>
          </cell>
          <cell r="D2084" t="str">
            <v>3 AY VADELİ GÜV</v>
          </cell>
          <cell r="E2084">
            <v>19694256152</v>
          </cell>
          <cell r="F2084">
            <v>16220000000</v>
          </cell>
          <cell r="G2084">
            <v>3474256152</v>
          </cell>
          <cell r="H2084">
            <v>0</v>
          </cell>
        </row>
        <row r="2085">
          <cell r="C2085" t="str">
            <v>63200202901</v>
          </cell>
          <cell r="D2085" t="str">
            <v>6 AY VADELİ GÜV</v>
          </cell>
          <cell r="E2085">
            <v>2833811186</v>
          </cell>
          <cell r="F2085">
            <v>2220000000</v>
          </cell>
          <cell r="G2085">
            <v>613811186</v>
          </cell>
          <cell r="H2085">
            <v>0</v>
          </cell>
        </row>
        <row r="2086">
          <cell r="C2086" t="str">
            <v>63200204901</v>
          </cell>
          <cell r="D2086" t="str">
            <v>1 YIL VADELI GU</v>
          </cell>
          <cell r="E2086">
            <v>481600061451</v>
          </cell>
          <cell r="F2086">
            <v>479010717377</v>
          </cell>
          <cell r="G2086">
            <v>2589344074</v>
          </cell>
          <cell r="H2086">
            <v>0</v>
          </cell>
        </row>
        <row r="2087">
          <cell r="C2087" t="str">
            <v>6320021901</v>
          </cell>
          <cell r="D2087" t="str">
            <v>USD ENDEKSLI GÜ</v>
          </cell>
          <cell r="E2087">
            <v>86721467051</v>
          </cell>
          <cell r="F2087">
            <v>0</v>
          </cell>
          <cell r="G2087">
            <v>86721467051</v>
          </cell>
          <cell r="H2087">
            <v>0</v>
          </cell>
        </row>
        <row r="2088">
          <cell r="C2088" t="str">
            <v>63200210901</v>
          </cell>
          <cell r="D2088" t="str">
            <v>1 AY VADELİ GÜV</v>
          </cell>
          <cell r="E2088">
            <v>58521008759</v>
          </cell>
          <cell r="F2088">
            <v>0</v>
          </cell>
          <cell r="G2088">
            <v>58521008759</v>
          </cell>
          <cell r="H2088">
            <v>0</v>
          </cell>
        </row>
        <row r="2089">
          <cell r="C2089" t="str">
            <v>63200211901</v>
          </cell>
          <cell r="D2089" t="str">
            <v>3 AY VADELİ GÜV</v>
          </cell>
          <cell r="E2089">
            <v>21077812972</v>
          </cell>
          <cell r="F2089">
            <v>0</v>
          </cell>
          <cell r="G2089">
            <v>21077812972</v>
          </cell>
          <cell r="H2089">
            <v>0</v>
          </cell>
        </row>
        <row r="2090">
          <cell r="C2090" t="str">
            <v>63200212901</v>
          </cell>
          <cell r="D2090" t="str">
            <v>6 AY VADELİ GÜV</v>
          </cell>
          <cell r="E2090">
            <v>4769369908</v>
          </cell>
          <cell r="F2090">
            <v>0</v>
          </cell>
          <cell r="G2090">
            <v>4769369908</v>
          </cell>
          <cell r="H2090">
            <v>0</v>
          </cell>
        </row>
        <row r="2091">
          <cell r="C2091" t="str">
            <v>63200214901</v>
          </cell>
          <cell r="D2091" t="str">
            <v>1 YIL VADELI GÜ</v>
          </cell>
          <cell r="E2091">
            <v>2353275412</v>
          </cell>
          <cell r="F2091">
            <v>0</v>
          </cell>
          <cell r="G2091">
            <v>2353275412</v>
          </cell>
          <cell r="H2091">
            <v>0</v>
          </cell>
        </row>
        <row r="2092">
          <cell r="C2092" t="str">
            <v>6320022901</v>
          </cell>
          <cell r="D2092" t="str">
            <v>EURO ENDEKS. GU</v>
          </cell>
          <cell r="E2092">
            <v>43981159229</v>
          </cell>
          <cell r="F2092">
            <v>0</v>
          </cell>
          <cell r="G2092">
            <v>43981159229</v>
          </cell>
          <cell r="H2092">
            <v>0</v>
          </cell>
        </row>
        <row r="2093">
          <cell r="C2093" t="str">
            <v>63200220901</v>
          </cell>
          <cell r="D2093" t="str">
            <v>1 AY VADELİ GÜV</v>
          </cell>
          <cell r="E2093">
            <v>24657445846</v>
          </cell>
          <cell r="F2093">
            <v>0</v>
          </cell>
          <cell r="G2093">
            <v>24657445846</v>
          </cell>
          <cell r="H2093">
            <v>0</v>
          </cell>
        </row>
        <row r="2094">
          <cell r="C2094" t="str">
            <v>63200221901</v>
          </cell>
          <cell r="D2094" t="str">
            <v>3 AY VADELİ GÜV</v>
          </cell>
          <cell r="E2094">
            <v>13314660705</v>
          </cell>
          <cell r="F2094">
            <v>0</v>
          </cell>
          <cell r="G2094">
            <v>13314660705</v>
          </cell>
          <cell r="H2094">
            <v>0</v>
          </cell>
        </row>
        <row r="2095">
          <cell r="C2095" t="str">
            <v>63200222901</v>
          </cell>
          <cell r="D2095" t="str">
            <v>6 AY VADELİ GÜV</v>
          </cell>
          <cell r="E2095">
            <v>2913472702</v>
          </cell>
          <cell r="F2095">
            <v>0</v>
          </cell>
          <cell r="G2095">
            <v>2913472702</v>
          </cell>
          <cell r="H2095">
            <v>0</v>
          </cell>
        </row>
        <row r="2096">
          <cell r="C2096" t="str">
            <v>63200224901</v>
          </cell>
          <cell r="D2096" t="str">
            <v>1 YIL VADELİ GÜ</v>
          </cell>
          <cell r="E2096">
            <v>3095579976</v>
          </cell>
          <cell r="F2096">
            <v>0</v>
          </cell>
          <cell r="G2096">
            <v>3095579976</v>
          </cell>
          <cell r="H2096">
            <v>0</v>
          </cell>
        </row>
        <row r="2097">
          <cell r="C2097" t="str">
            <v/>
          </cell>
          <cell r="E2097" t="str">
            <v>----------------------</v>
          </cell>
          <cell r="F2097" t="str">
            <v>----------------------</v>
          </cell>
          <cell r="G2097" t="str">
            <v>----------------------</v>
          </cell>
          <cell r="H2097" t="str">
            <v>----------------------</v>
          </cell>
        </row>
        <row r="2098">
          <cell r="C2098" t="str">
            <v>632HESAP</v>
          </cell>
          <cell r="D2098" t="str">
            <v>LAMI...:</v>
          </cell>
          <cell r="E2098">
            <v>3331621961889</v>
          </cell>
          <cell r="F2098">
            <v>2510255365573</v>
          </cell>
          <cell r="G2098">
            <v>821366596316</v>
          </cell>
          <cell r="H2098">
            <v>0</v>
          </cell>
        </row>
        <row r="2099">
          <cell r="C2099" t="str">
            <v/>
          </cell>
        </row>
        <row r="2100">
          <cell r="C2100" t="str">
            <v>650901</v>
          </cell>
          <cell r="D2100" t="str">
            <v>ŞUBELERE VERİLE</v>
          </cell>
          <cell r="E2100">
            <v>151442353450006</v>
          </cell>
          <cell r="F2100">
            <v>6173260429032</v>
          </cell>
          <cell r="G2100">
            <v>145269093020974</v>
          </cell>
          <cell r="H2100">
            <v>0</v>
          </cell>
        </row>
        <row r="2101">
          <cell r="C2101" t="str">
            <v>65001901</v>
          </cell>
          <cell r="D2101" t="str">
            <v>ŞC MANUEL VERİL</v>
          </cell>
          <cell r="E2101">
            <v>143672957572011</v>
          </cell>
          <cell r="F2101">
            <v>6173260429032</v>
          </cell>
          <cell r="G2101">
            <v>137499697142979</v>
          </cell>
          <cell r="H2101">
            <v>0</v>
          </cell>
        </row>
        <row r="2102">
          <cell r="C2102" t="str">
            <v>65010901</v>
          </cell>
          <cell r="D2102" t="str">
            <v>GEN.MÜD.MASR.Hİ</v>
          </cell>
          <cell r="E2102">
            <v>7769395877995</v>
          </cell>
          <cell r="F2102">
            <v>0</v>
          </cell>
          <cell r="G2102">
            <v>7769395877995</v>
          </cell>
          <cell r="H2102">
            <v>0</v>
          </cell>
        </row>
        <row r="2103">
          <cell r="C2103" t="str">
            <v>650100901</v>
          </cell>
          <cell r="D2103" t="str">
            <v>GEN.MÜD.MASR.Hİ</v>
          </cell>
          <cell r="E2103">
            <v>7769395877995</v>
          </cell>
          <cell r="F2103">
            <v>0</v>
          </cell>
          <cell r="G2103">
            <v>7769395877995</v>
          </cell>
          <cell r="H2103">
            <v>0</v>
          </cell>
        </row>
        <row r="2104">
          <cell r="C2104" t="str">
            <v/>
          </cell>
          <cell r="E2104" t="str">
            <v>----------------------</v>
          </cell>
          <cell r="F2104" t="str">
            <v>----------------------</v>
          </cell>
          <cell r="G2104" t="str">
            <v>----------------------</v>
          </cell>
          <cell r="H2104" t="str">
            <v>----------------------</v>
          </cell>
        </row>
        <row r="2105">
          <cell r="C2105" t="str">
            <v>650HESAP</v>
          </cell>
          <cell r="D2105" t="str">
            <v>LAMI...:</v>
          </cell>
          <cell r="E2105">
            <v>151442353450006</v>
          </cell>
          <cell r="F2105">
            <v>6173260429032</v>
          </cell>
          <cell r="G2105">
            <v>145269093020974</v>
          </cell>
          <cell r="H2105">
            <v>0</v>
          </cell>
        </row>
        <row r="2106">
          <cell r="C2106" t="str">
            <v/>
          </cell>
        </row>
        <row r="2107">
          <cell r="C2107" t="str">
            <v>651902</v>
          </cell>
          <cell r="D2107" t="str">
            <v>ŞUBELERE VER.Gİ</v>
          </cell>
          <cell r="E2107">
            <v>10440319516491</v>
          </cell>
          <cell r="F2107">
            <v>0</v>
          </cell>
          <cell r="G2107">
            <v>10440319516491</v>
          </cell>
          <cell r="H2107">
            <v>0</v>
          </cell>
        </row>
        <row r="2108">
          <cell r="C2108" t="str">
            <v>651921</v>
          </cell>
          <cell r="D2108" t="str">
            <v>ŞUBELERE VER.Gİ</v>
          </cell>
          <cell r="E2108">
            <v>5455648195389</v>
          </cell>
          <cell r="F2108">
            <v>0</v>
          </cell>
          <cell r="G2108">
            <v>5455648195389</v>
          </cell>
          <cell r="H2108">
            <v>0</v>
          </cell>
        </row>
        <row r="2109">
          <cell r="C2109" t="str">
            <v>65101902</v>
          </cell>
          <cell r="D2109" t="str">
            <v>ŞC CARİ YP MANU</v>
          </cell>
          <cell r="E2109">
            <v>10440319516491</v>
          </cell>
          <cell r="F2109">
            <v>0</v>
          </cell>
          <cell r="G2109">
            <v>10440319516491</v>
          </cell>
          <cell r="H2109">
            <v>0</v>
          </cell>
        </row>
        <row r="2110">
          <cell r="C2110" t="str">
            <v>65101921</v>
          </cell>
          <cell r="D2110" t="str">
            <v>ŞC CARİ YP MANU</v>
          </cell>
          <cell r="E2110">
            <v>5455648195389</v>
          </cell>
          <cell r="F2110">
            <v>0</v>
          </cell>
          <cell r="G2110">
            <v>5455648195389</v>
          </cell>
          <cell r="H2110">
            <v>0</v>
          </cell>
        </row>
        <row r="2111">
          <cell r="C2111" t="str">
            <v/>
          </cell>
          <cell r="E2111" t="str">
            <v>----------------------</v>
          </cell>
          <cell r="F2111" t="str">
            <v>----------------------</v>
          </cell>
          <cell r="G2111" t="str">
            <v>----------------------</v>
          </cell>
          <cell r="H2111" t="str">
            <v>----------------------</v>
          </cell>
        </row>
        <row r="2112">
          <cell r="C2112" t="str">
            <v>651HESAP</v>
          </cell>
          <cell r="D2112" t="str">
            <v>LAMI...:</v>
          </cell>
          <cell r="E2112">
            <v>15895967711880</v>
          </cell>
          <cell r="F2112">
            <v>0</v>
          </cell>
          <cell r="G2112">
            <v>15895967711880</v>
          </cell>
          <cell r="H2112">
            <v>0</v>
          </cell>
        </row>
        <row r="2113">
          <cell r="C2113" t="str">
            <v/>
          </cell>
        </row>
        <row r="2114">
          <cell r="C2114" t="str">
            <v>692901</v>
          </cell>
          <cell r="D2114" t="str">
            <v>SUBELER CARİ Gİ</v>
          </cell>
          <cell r="E2114">
            <v>25823181660684</v>
          </cell>
          <cell r="F2114">
            <v>25823181660684</v>
          </cell>
          <cell r="G2114">
            <v>0</v>
          </cell>
          <cell r="H2114">
            <v>0</v>
          </cell>
        </row>
        <row r="2115">
          <cell r="C2115" t="str">
            <v>69201901</v>
          </cell>
          <cell r="D2115" t="str">
            <v>S/C NEMA GİDERİ</v>
          </cell>
          <cell r="E2115">
            <v>25823181660684</v>
          </cell>
          <cell r="F2115">
            <v>25823181660684</v>
          </cell>
          <cell r="G2115">
            <v>0</v>
          </cell>
          <cell r="H2115">
            <v>0</v>
          </cell>
        </row>
        <row r="2116">
          <cell r="C2116" t="str">
            <v/>
          </cell>
          <cell r="E2116" t="str">
            <v>----------------------</v>
          </cell>
          <cell r="F2116" t="str">
            <v>----------------------</v>
          </cell>
          <cell r="G2116" t="str">
            <v>----------------------</v>
          </cell>
          <cell r="H2116" t="str">
            <v>----------------------</v>
          </cell>
        </row>
        <row r="2117">
          <cell r="C2117" t="str">
            <v>692HESAP</v>
          </cell>
          <cell r="D2117" t="str">
            <v>LAMI...:</v>
          </cell>
          <cell r="E2117">
            <v>25823181660684</v>
          </cell>
          <cell r="F2117">
            <v>25823181660684</v>
          </cell>
          <cell r="G2117">
            <v>0</v>
          </cell>
          <cell r="H2117">
            <v>0</v>
          </cell>
        </row>
        <row r="2118">
          <cell r="C2118" t="str">
            <v/>
          </cell>
        </row>
        <row r="2119">
          <cell r="C2119" t="str">
            <v>693902</v>
          </cell>
          <cell r="D2119" t="str">
            <v>SUBELER CARİ Gİ</v>
          </cell>
          <cell r="E2119">
            <v>4729149841222</v>
          </cell>
          <cell r="F2119">
            <v>4729149841222</v>
          </cell>
          <cell r="G2119">
            <v>0</v>
          </cell>
          <cell r="H2119">
            <v>0</v>
          </cell>
        </row>
        <row r="2120">
          <cell r="C2120" t="str">
            <v>693921</v>
          </cell>
          <cell r="D2120" t="str">
            <v>SUBELER CARİ Gİ</v>
          </cell>
          <cell r="E2120">
            <v>2162505473695</v>
          </cell>
          <cell r="F2120">
            <v>2162505473695</v>
          </cell>
          <cell r="G2120">
            <v>0</v>
          </cell>
          <cell r="H2120">
            <v>0</v>
          </cell>
        </row>
        <row r="2121">
          <cell r="C2121" t="str">
            <v>69301902</v>
          </cell>
          <cell r="D2121" t="str">
            <v>S/C NEMA GİDERİ</v>
          </cell>
          <cell r="E2121">
            <v>4729149841222</v>
          </cell>
          <cell r="F2121">
            <v>4729149841222</v>
          </cell>
          <cell r="G2121">
            <v>0</v>
          </cell>
          <cell r="H2121">
            <v>0</v>
          </cell>
        </row>
        <row r="2122">
          <cell r="C2122" t="str">
            <v>69301921</v>
          </cell>
          <cell r="D2122" t="str">
            <v>S/C NEMA GİDERİ</v>
          </cell>
          <cell r="E2122">
            <v>2162505473695</v>
          </cell>
          <cell r="F2122">
            <v>2162505473695</v>
          </cell>
          <cell r="G2122">
            <v>0</v>
          </cell>
          <cell r="H2122">
            <v>0</v>
          </cell>
        </row>
        <row r="2123">
          <cell r="C2123" t="str">
            <v/>
          </cell>
          <cell r="E2123" t="str">
            <v>----------------------</v>
          </cell>
          <cell r="F2123" t="str">
            <v>----------------------</v>
          </cell>
          <cell r="G2123" t="str">
            <v>----------------------</v>
          </cell>
          <cell r="H2123" t="str">
            <v>----------------------</v>
          </cell>
        </row>
        <row r="2124">
          <cell r="C2124" t="str">
            <v>693HESAP</v>
          </cell>
          <cell r="D2124" t="str">
            <v>LAMI...:</v>
          </cell>
          <cell r="E2124">
            <v>6891655314917</v>
          </cell>
          <cell r="F2124">
            <v>6891655314917</v>
          </cell>
          <cell r="G2124">
            <v>0</v>
          </cell>
          <cell r="H2124">
            <v>0</v>
          </cell>
        </row>
        <row r="2125">
          <cell r="C2125" t="str">
            <v/>
          </cell>
        </row>
        <row r="2126">
          <cell r="C2126" t="str">
            <v/>
          </cell>
          <cell r="E2126" t="str">
            <v>----------------------</v>
          </cell>
          <cell r="F2126" t="str">
            <v>----------------------</v>
          </cell>
          <cell r="G2126" t="str">
            <v>----------------------</v>
          </cell>
          <cell r="H2126" t="str">
            <v>----------------------</v>
          </cell>
        </row>
        <row r="2127">
          <cell r="C2127" t="str">
            <v>6GRU</v>
          </cell>
          <cell r="D2127" t="str">
            <v>LAMI</v>
          </cell>
          <cell r="E2127">
            <v>786200652545378</v>
          </cell>
          <cell r="F2127">
            <v>599199560984598</v>
          </cell>
          <cell r="G2127">
            <v>187006175760323</v>
          </cell>
          <cell r="H2127">
            <v>5084199543.6000004</v>
          </cell>
        </row>
        <row r="2128">
          <cell r="C2128" t="str">
            <v/>
          </cell>
        </row>
        <row r="2129">
          <cell r="C2129" t="str">
            <v>714901</v>
          </cell>
          <cell r="D2129" t="str">
            <v>KISA VD.KRED.AL</v>
          </cell>
          <cell r="E2129">
            <v>14034564524</v>
          </cell>
          <cell r="F2129">
            <v>575898561462</v>
          </cell>
          <cell r="G2129">
            <v>0</v>
          </cell>
          <cell r="H2129">
            <v>561863996938</v>
          </cell>
        </row>
        <row r="2130">
          <cell r="C2130" t="str">
            <v>71400901</v>
          </cell>
          <cell r="D2130" t="str">
            <v>KISA VD.KRED.AL</v>
          </cell>
          <cell r="E2130">
            <v>14034564524</v>
          </cell>
          <cell r="F2130">
            <v>575898561462</v>
          </cell>
          <cell r="G2130">
            <v>0</v>
          </cell>
          <cell r="H2130">
            <v>561863996938</v>
          </cell>
        </row>
        <row r="2131">
          <cell r="C2131" t="str">
            <v>714000901</v>
          </cell>
          <cell r="D2131" t="str">
            <v>ÜRETİM DESTEĞİ</v>
          </cell>
          <cell r="E2131">
            <v>14034564524</v>
          </cell>
          <cell r="F2131">
            <v>517015816949</v>
          </cell>
          <cell r="G2131">
            <v>0</v>
          </cell>
          <cell r="H2131">
            <v>502981252425</v>
          </cell>
        </row>
        <row r="2132">
          <cell r="C2132" t="str">
            <v>714001901</v>
          </cell>
          <cell r="D2132" t="str">
            <v>KAR ZARAR ORTAK</v>
          </cell>
          <cell r="E2132">
            <v>0</v>
          </cell>
          <cell r="F2132">
            <v>17690103828</v>
          </cell>
          <cell r="G2132">
            <v>0</v>
          </cell>
          <cell r="H2132">
            <v>17690103828</v>
          </cell>
        </row>
        <row r="2133">
          <cell r="C2133" t="str">
            <v>714002901</v>
          </cell>
          <cell r="D2133" t="str">
            <v>KİRALAMA İŞLEML</v>
          </cell>
          <cell r="E2133">
            <v>0</v>
          </cell>
          <cell r="F2133">
            <v>40074560447</v>
          </cell>
          <cell r="G2133">
            <v>0</v>
          </cell>
          <cell r="H2133">
            <v>40074560447</v>
          </cell>
        </row>
        <row r="2134">
          <cell r="C2134" t="str">
            <v>714003901</v>
          </cell>
          <cell r="D2134" t="str">
            <v>VESAİK ALIM SAT</v>
          </cell>
          <cell r="E2134">
            <v>0</v>
          </cell>
          <cell r="F2134">
            <v>1118080238</v>
          </cell>
          <cell r="G2134">
            <v>0</v>
          </cell>
          <cell r="H2134">
            <v>1118080238</v>
          </cell>
        </row>
        <row r="2135">
          <cell r="C2135" t="str">
            <v/>
          </cell>
          <cell r="E2135" t="str">
            <v>----------------------</v>
          </cell>
          <cell r="F2135" t="str">
            <v>----------------------</v>
          </cell>
          <cell r="G2135" t="str">
            <v>----------------------</v>
          </cell>
          <cell r="H2135" t="str">
            <v>----------------------</v>
          </cell>
        </row>
        <row r="2136">
          <cell r="C2136" t="str">
            <v>714HESAP</v>
          </cell>
          <cell r="D2136" t="str">
            <v>LAMI...:</v>
          </cell>
          <cell r="E2136">
            <v>14034564524</v>
          </cell>
          <cell r="F2136">
            <v>575898561462</v>
          </cell>
          <cell r="G2136">
            <v>0</v>
          </cell>
          <cell r="H2136">
            <v>561863996938</v>
          </cell>
        </row>
        <row r="2137">
          <cell r="C2137" t="str">
            <v/>
          </cell>
        </row>
        <row r="2138">
          <cell r="C2138" t="str">
            <v>715902</v>
          </cell>
          <cell r="D2138" t="str">
            <v>KISA VD.KRED.AL</v>
          </cell>
          <cell r="E2138">
            <v>17796841552</v>
          </cell>
          <cell r="F2138">
            <v>532282185774</v>
          </cell>
          <cell r="G2138">
            <v>0</v>
          </cell>
          <cell r="H2138">
            <v>514485344222</v>
          </cell>
        </row>
        <row r="2139">
          <cell r="C2139" t="str">
            <v>715921</v>
          </cell>
          <cell r="D2139" t="str">
            <v>KISA VD.KRED.AL</v>
          </cell>
          <cell r="E2139">
            <v>2037590476</v>
          </cell>
          <cell r="F2139">
            <v>141389829278</v>
          </cell>
          <cell r="G2139">
            <v>0</v>
          </cell>
          <cell r="H2139">
            <v>139352238802</v>
          </cell>
        </row>
        <row r="2140">
          <cell r="C2140" t="str">
            <v>71500902</v>
          </cell>
          <cell r="D2140" t="str">
            <v>KISA VD.KRED.AL</v>
          </cell>
          <cell r="E2140">
            <v>17796841552</v>
          </cell>
          <cell r="F2140">
            <v>532282185774</v>
          </cell>
          <cell r="G2140">
            <v>0</v>
          </cell>
          <cell r="H2140">
            <v>514485344222</v>
          </cell>
        </row>
        <row r="2141">
          <cell r="C2141" t="str">
            <v>71500921</v>
          </cell>
          <cell r="D2141" t="str">
            <v>KISA VD.KRED.AL</v>
          </cell>
          <cell r="E2141">
            <v>2037590476</v>
          </cell>
          <cell r="F2141">
            <v>141389829278</v>
          </cell>
          <cell r="G2141">
            <v>0</v>
          </cell>
          <cell r="H2141">
            <v>139352238802</v>
          </cell>
        </row>
        <row r="2142">
          <cell r="C2142" t="str">
            <v>715000902</v>
          </cell>
          <cell r="D2142" t="str">
            <v>ÜRETİM DESTEĞİ</v>
          </cell>
          <cell r="E2142">
            <v>7885899214</v>
          </cell>
          <cell r="F2142">
            <v>437664160060</v>
          </cell>
          <cell r="G2142">
            <v>0</v>
          </cell>
          <cell r="H2142">
            <v>429778260846</v>
          </cell>
        </row>
        <row r="2143">
          <cell r="C2143" t="str">
            <v>715000921</v>
          </cell>
          <cell r="D2143" t="str">
            <v>ÜRETİM DESTEĞİ</v>
          </cell>
          <cell r="E2143">
            <v>200000000</v>
          </cell>
          <cell r="F2143">
            <v>63481270932</v>
          </cell>
          <cell r="G2143">
            <v>0</v>
          </cell>
          <cell r="H2143">
            <v>63281270932</v>
          </cell>
        </row>
        <row r="2144">
          <cell r="C2144" t="str">
            <v>715001902</v>
          </cell>
          <cell r="D2144" t="str">
            <v>KAR ZARAR ORTAK</v>
          </cell>
          <cell r="E2144">
            <v>9910942338</v>
          </cell>
          <cell r="F2144">
            <v>11434442338</v>
          </cell>
          <cell r="G2144">
            <v>0</v>
          </cell>
          <cell r="H2144">
            <v>1523500000</v>
          </cell>
        </row>
        <row r="2145">
          <cell r="C2145" t="str">
            <v>715001921</v>
          </cell>
          <cell r="D2145" t="str">
            <v>KAR ZARAR ORTAK</v>
          </cell>
          <cell r="E2145">
            <v>1837590476</v>
          </cell>
          <cell r="F2145">
            <v>52029190476</v>
          </cell>
          <cell r="G2145">
            <v>0</v>
          </cell>
          <cell r="H2145">
            <v>50191600000</v>
          </cell>
        </row>
        <row r="2146">
          <cell r="C2146" t="str">
            <v>715002902</v>
          </cell>
          <cell r="D2146" t="str">
            <v>KİRALAMA İŞLEML</v>
          </cell>
          <cell r="E2146">
            <v>0</v>
          </cell>
          <cell r="F2146">
            <v>82840796755</v>
          </cell>
          <cell r="G2146">
            <v>0</v>
          </cell>
          <cell r="H2146">
            <v>82840796755</v>
          </cell>
        </row>
        <row r="2147">
          <cell r="C2147" t="str">
            <v>715002921</v>
          </cell>
          <cell r="D2147" t="str">
            <v>KİRALAMA İŞLEML</v>
          </cell>
          <cell r="E2147">
            <v>0</v>
          </cell>
          <cell r="F2147">
            <v>25774976762</v>
          </cell>
          <cell r="G2147">
            <v>0</v>
          </cell>
          <cell r="H2147">
            <v>25774976762</v>
          </cell>
        </row>
        <row r="2148">
          <cell r="C2148" t="str">
            <v>715003902</v>
          </cell>
          <cell r="D2148" t="str">
            <v>VESAİK ALIM SAT</v>
          </cell>
          <cell r="E2148">
            <v>0</v>
          </cell>
          <cell r="F2148">
            <v>342786621</v>
          </cell>
          <cell r="G2148">
            <v>0</v>
          </cell>
          <cell r="H2148">
            <v>342786621</v>
          </cell>
        </row>
        <row r="2149">
          <cell r="C2149" t="str">
            <v>715003921</v>
          </cell>
          <cell r="D2149" t="str">
            <v>VESAİK ALIM SAT</v>
          </cell>
          <cell r="E2149">
            <v>0</v>
          </cell>
          <cell r="F2149">
            <v>104391108</v>
          </cell>
          <cell r="G2149">
            <v>0</v>
          </cell>
          <cell r="H2149">
            <v>104391108</v>
          </cell>
        </row>
        <row r="2150">
          <cell r="C2150" t="str">
            <v/>
          </cell>
          <cell r="E2150" t="str">
            <v>----------------------</v>
          </cell>
          <cell r="F2150" t="str">
            <v>----------------------</v>
          </cell>
          <cell r="G2150" t="str">
            <v>----------------------</v>
          </cell>
          <cell r="H2150" t="str">
            <v>----------------------</v>
          </cell>
        </row>
        <row r="2151">
          <cell r="C2151" t="str">
            <v>715HESAP</v>
          </cell>
          <cell r="D2151" t="str">
            <v>LAMI...:</v>
          </cell>
          <cell r="E2151">
            <v>19834432028</v>
          </cell>
          <cell r="F2151">
            <v>673672015052</v>
          </cell>
          <cell r="G2151">
            <v>0</v>
          </cell>
          <cell r="H2151">
            <v>653837583024</v>
          </cell>
        </row>
        <row r="2152">
          <cell r="C2152" t="str">
            <v/>
          </cell>
        </row>
        <row r="2153">
          <cell r="C2153" t="str">
            <v>748901</v>
          </cell>
          <cell r="D2153" t="str">
            <v>NAKDI OLM.KRD.A</v>
          </cell>
          <cell r="E2153">
            <v>23039104195</v>
          </cell>
          <cell r="F2153">
            <v>954641721661</v>
          </cell>
          <cell r="G2153">
            <v>0</v>
          </cell>
          <cell r="H2153">
            <v>931602617466</v>
          </cell>
        </row>
        <row r="2154">
          <cell r="C2154" t="str">
            <v>74800901</v>
          </cell>
          <cell r="D2154" t="str">
            <v>TP.TEM.MEK.KOMI</v>
          </cell>
          <cell r="E2154">
            <v>17264582767</v>
          </cell>
          <cell r="F2154">
            <v>765760701742</v>
          </cell>
          <cell r="G2154">
            <v>0</v>
          </cell>
          <cell r="H2154">
            <v>748496118975</v>
          </cell>
        </row>
        <row r="2155">
          <cell r="C2155" t="str">
            <v>748000901</v>
          </cell>
          <cell r="D2155" t="str">
            <v>GECICI TEM.MEKT</v>
          </cell>
          <cell r="E2155">
            <v>63750000</v>
          </cell>
          <cell r="F2155">
            <v>44671051703</v>
          </cell>
          <cell r="G2155">
            <v>0</v>
          </cell>
          <cell r="H2155">
            <v>44607301703</v>
          </cell>
        </row>
        <row r="2156">
          <cell r="C2156" t="str">
            <v>748001901</v>
          </cell>
          <cell r="D2156" t="str">
            <v>KESIN TEM.MEKTU</v>
          </cell>
          <cell r="E2156">
            <v>17200832767</v>
          </cell>
          <cell r="F2156">
            <v>686371526882</v>
          </cell>
          <cell r="G2156">
            <v>0</v>
          </cell>
          <cell r="H2156">
            <v>669170694115</v>
          </cell>
        </row>
        <row r="2157">
          <cell r="C2157" t="str">
            <v>748002901</v>
          </cell>
          <cell r="D2157" t="str">
            <v>AVANS TEM.MEKTU</v>
          </cell>
          <cell r="E2157">
            <v>0</v>
          </cell>
          <cell r="F2157">
            <v>7458252949</v>
          </cell>
          <cell r="G2157">
            <v>0</v>
          </cell>
          <cell r="H2157">
            <v>7458252949</v>
          </cell>
        </row>
        <row r="2158">
          <cell r="C2158" t="str">
            <v>748004901</v>
          </cell>
          <cell r="D2158" t="str">
            <v>GUMRUK TEM.MEKT</v>
          </cell>
          <cell r="E2158">
            <v>0</v>
          </cell>
          <cell r="F2158">
            <v>27259870208</v>
          </cell>
          <cell r="G2158">
            <v>0</v>
          </cell>
          <cell r="H2158">
            <v>27259870208</v>
          </cell>
        </row>
        <row r="2159">
          <cell r="C2159" t="str">
            <v>74801901</v>
          </cell>
          <cell r="D2159" t="str">
            <v>TL TEM.MEK.KOMI</v>
          </cell>
          <cell r="E2159">
            <v>1080950000</v>
          </cell>
          <cell r="F2159">
            <v>179106881824</v>
          </cell>
          <cell r="G2159">
            <v>0</v>
          </cell>
          <cell r="H2159">
            <v>178025931824</v>
          </cell>
        </row>
        <row r="2160">
          <cell r="C2160" t="str">
            <v>74899901</v>
          </cell>
          <cell r="D2160" t="str">
            <v>DIGER KOMISYONL</v>
          </cell>
          <cell r="E2160">
            <v>4693571428</v>
          </cell>
          <cell r="F2160">
            <v>9774138095</v>
          </cell>
          <cell r="G2160">
            <v>0</v>
          </cell>
          <cell r="H2160">
            <v>5080566667</v>
          </cell>
        </row>
        <row r="2161">
          <cell r="C2161" t="str">
            <v/>
          </cell>
          <cell r="E2161" t="str">
            <v>----------------------</v>
          </cell>
          <cell r="F2161" t="str">
            <v>----------------------</v>
          </cell>
          <cell r="G2161" t="str">
            <v>----------------------</v>
          </cell>
          <cell r="H2161" t="str">
            <v>----------------------</v>
          </cell>
        </row>
        <row r="2162">
          <cell r="C2162" t="str">
            <v>748HESAP</v>
          </cell>
          <cell r="D2162" t="str">
            <v>LAMI...:</v>
          </cell>
          <cell r="E2162">
            <v>23039104195</v>
          </cell>
          <cell r="F2162">
            <v>954641721661</v>
          </cell>
          <cell r="G2162">
            <v>0</v>
          </cell>
          <cell r="H2162">
            <v>931602617466</v>
          </cell>
        </row>
        <row r="2163">
          <cell r="C2163" t="str">
            <v/>
          </cell>
        </row>
        <row r="2164">
          <cell r="C2164" t="str">
            <v>749902</v>
          </cell>
          <cell r="D2164" t="str">
            <v>NAK.OL.KRD.AL.U</v>
          </cell>
          <cell r="E2164">
            <v>0</v>
          </cell>
          <cell r="F2164">
            <v>8010274286</v>
          </cell>
          <cell r="G2164">
            <v>0</v>
          </cell>
          <cell r="H2164">
            <v>8010274286</v>
          </cell>
        </row>
        <row r="2165">
          <cell r="C2165" t="str">
            <v>74900902</v>
          </cell>
          <cell r="D2165" t="str">
            <v>YP TEM.MEK.KOMI</v>
          </cell>
          <cell r="E2165">
            <v>0</v>
          </cell>
          <cell r="F2165">
            <v>8010274286</v>
          </cell>
          <cell r="G2165">
            <v>0</v>
          </cell>
          <cell r="H2165">
            <v>8010274286</v>
          </cell>
        </row>
        <row r="2166">
          <cell r="C2166" t="str">
            <v>749001902</v>
          </cell>
          <cell r="D2166" t="str">
            <v>KESIN TEM.MEKTU</v>
          </cell>
          <cell r="E2166">
            <v>0</v>
          </cell>
          <cell r="F2166">
            <v>8010274286</v>
          </cell>
          <cell r="G2166">
            <v>0</v>
          </cell>
          <cell r="H2166">
            <v>8010274286</v>
          </cell>
        </row>
        <row r="2167">
          <cell r="C2167" t="str">
            <v/>
          </cell>
          <cell r="E2167" t="str">
            <v>----------------------</v>
          </cell>
          <cell r="F2167" t="str">
            <v>----------------------</v>
          </cell>
          <cell r="G2167" t="str">
            <v>----------------------</v>
          </cell>
          <cell r="H2167" t="str">
            <v>----------------------</v>
          </cell>
        </row>
        <row r="2168">
          <cell r="C2168" t="str">
            <v>749HESAP</v>
          </cell>
          <cell r="D2168" t="str">
            <v>LAMI...:</v>
          </cell>
          <cell r="E2168">
            <v>0</v>
          </cell>
          <cell r="F2168">
            <v>8010274286</v>
          </cell>
          <cell r="G2168">
            <v>0</v>
          </cell>
          <cell r="H2168">
            <v>8010274286</v>
          </cell>
        </row>
        <row r="2169">
          <cell r="C2169" t="str">
            <v/>
          </cell>
        </row>
        <row r="2170">
          <cell r="C2170" t="str">
            <v>760901</v>
          </cell>
          <cell r="D2170" t="str">
            <v>BANKACILIK HIZM</v>
          </cell>
          <cell r="E2170">
            <v>36683216731</v>
          </cell>
          <cell r="F2170">
            <v>2690433320151.9502</v>
          </cell>
          <cell r="G2170">
            <v>0</v>
          </cell>
          <cell r="H2170">
            <v>2653750103420.9502</v>
          </cell>
        </row>
        <row r="2171">
          <cell r="C2171" t="str">
            <v>76000901</v>
          </cell>
          <cell r="D2171" t="str">
            <v>ITH.AKR.KOMISYO</v>
          </cell>
          <cell r="E2171">
            <v>125600000</v>
          </cell>
          <cell r="F2171">
            <v>369615892847</v>
          </cell>
          <cell r="G2171">
            <v>0</v>
          </cell>
          <cell r="H2171">
            <v>369490292847</v>
          </cell>
        </row>
        <row r="2172">
          <cell r="C2172" t="str">
            <v>760000901</v>
          </cell>
          <cell r="D2172" t="str">
            <v>TEYITLI</v>
          </cell>
          <cell r="E2172">
            <v>125600000</v>
          </cell>
          <cell r="F2172">
            <v>334670839746</v>
          </cell>
          <cell r="G2172">
            <v>0</v>
          </cell>
          <cell r="H2172">
            <v>334545239746</v>
          </cell>
        </row>
        <row r="2173">
          <cell r="C2173" t="str">
            <v>760001901</v>
          </cell>
          <cell r="D2173" t="str">
            <v>TEYITSIZ</v>
          </cell>
          <cell r="E2173">
            <v>0</v>
          </cell>
          <cell r="F2173">
            <v>34945053101</v>
          </cell>
          <cell r="G2173">
            <v>0</v>
          </cell>
          <cell r="H2173">
            <v>34945053101</v>
          </cell>
        </row>
        <row r="2174">
          <cell r="C2174" t="str">
            <v>76001901</v>
          </cell>
          <cell r="D2174" t="str">
            <v>MAL MUKABILI IT</v>
          </cell>
          <cell r="E2174">
            <v>0</v>
          </cell>
          <cell r="F2174">
            <v>22660327411</v>
          </cell>
          <cell r="G2174">
            <v>0</v>
          </cell>
          <cell r="H2174">
            <v>22660327411</v>
          </cell>
        </row>
        <row r="2175">
          <cell r="C2175" t="str">
            <v>76002901</v>
          </cell>
          <cell r="D2175" t="str">
            <v>VESAIK MUKABILI</v>
          </cell>
          <cell r="E2175">
            <v>20000000</v>
          </cell>
          <cell r="F2175">
            <v>23567694053</v>
          </cell>
          <cell r="G2175">
            <v>0</v>
          </cell>
          <cell r="H2175">
            <v>23547694053</v>
          </cell>
        </row>
        <row r="2176">
          <cell r="C2176" t="str">
            <v>76003901</v>
          </cell>
          <cell r="D2176" t="str">
            <v>TAHSIL SENEDI K</v>
          </cell>
          <cell r="E2176">
            <v>198523810</v>
          </cell>
          <cell r="F2176">
            <v>20798928210</v>
          </cell>
          <cell r="G2176">
            <v>0</v>
          </cell>
          <cell r="H2176">
            <v>20600404400</v>
          </cell>
        </row>
        <row r="2177">
          <cell r="C2177" t="str">
            <v>76004901</v>
          </cell>
          <cell r="D2177" t="str">
            <v>ALINAN ISTIHBAR</v>
          </cell>
          <cell r="E2177">
            <v>0</v>
          </cell>
          <cell r="F2177">
            <v>3938148427</v>
          </cell>
          <cell r="G2177">
            <v>0</v>
          </cell>
          <cell r="H2177">
            <v>3938148427</v>
          </cell>
        </row>
        <row r="2178">
          <cell r="C2178" t="str">
            <v>76005901</v>
          </cell>
          <cell r="D2178" t="str">
            <v>HAVALE KOMISYON</v>
          </cell>
          <cell r="E2178">
            <v>1082274803</v>
          </cell>
          <cell r="F2178">
            <v>34333543156</v>
          </cell>
          <cell r="G2178">
            <v>0</v>
          </cell>
          <cell r="H2178">
            <v>33251268353</v>
          </cell>
        </row>
        <row r="2179">
          <cell r="C2179" t="str">
            <v>76006901</v>
          </cell>
          <cell r="D2179" t="str">
            <v>EMTEA MUHF.KOM.</v>
          </cell>
          <cell r="E2179">
            <v>40000000</v>
          </cell>
          <cell r="F2179">
            <v>40000000</v>
          </cell>
          <cell r="G2179">
            <v>0</v>
          </cell>
          <cell r="H2179">
            <v>0</v>
          </cell>
        </row>
        <row r="2180">
          <cell r="C2180" t="str">
            <v>76008901</v>
          </cell>
          <cell r="D2180" t="str">
            <v>TAHSIL VE TEDIY</v>
          </cell>
          <cell r="E2180">
            <v>1290</v>
          </cell>
          <cell r="F2180">
            <v>970944727</v>
          </cell>
          <cell r="G2180">
            <v>0</v>
          </cell>
          <cell r="H2180">
            <v>970943437</v>
          </cell>
        </row>
        <row r="2181">
          <cell r="C2181" t="str">
            <v>76009901</v>
          </cell>
          <cell r="D2181" t="str">
            <v>KIRALIK KASA GE</v>
          </cell>
          <cell r="E2181">
            <v>50000000</v>
          </cell>
          <cell r="F2181">
            <v>6490312420</v>
          </cell>
          <cell r="G2181">
            <v>0</v>
          </cell>
          <cell r="H2181">
            <v>6440312420</v>
          </cell>
        </row>
        <row r="2182">
          <cell r="C2182" t="str">
            <v>76010901</v>
          </cell>
          <cell r="D2182" t="str">
            <v>TL.TAHSIL VESAI</v>
          </cell>
          <cell r="E2182">
            <v>0</v>
          </cell>
          <cell r="F2182">
            <v>127000000</v>
          </cell>
          <cell r="G2182">
            <v>0</v>
          </cell>
          <cell r="H2182">
            <v>127000000</v>
          </cell>
        </row>
        <row r="2183">
          <cell r="C2183" t="str">
            <v>76011901</v>
          </cell>
          <cell r="D2183" t="str">
            <v>EFEK.DÖV. AL/SA</v>
          </cell>
          <cell r="E2183">
            <v>0</v>
          </cell>
          <cell r="F2183">
            <v>13983301958</v>
          </cell>
          <cell r="G2183">
            <v>0</v>
          </cell>
          <cell r="H2183">
            <v>13983301958</v>
          </cell>
        </row>
        <row r="2184">
          <cell r="C2184" t="str">
            <v>76012901</v>
          </cell>
          <cell r="D2184" t="str">
            <v>TAHSL.AL. TIC.V</v>
          </cell>
          <cell r="E2184">
            <v>1568507680</v>
          </cell>
          <cell r="F2184">
            <v>49027453714</v>
          </cell>
          <cell r="G2184">
            <v>0</v>
          </cell>
          <cell r="H2184">
            <v>47458946034</v>
          </cell>
        </row>
        <row r="2185">
          <cell r="C2185" t="str">
            <v>76013901</v>
          </cell>
          <cell r="D2185" t="str">
            <v>SUB.DEN AL.KOM.</v>
          </cell>
          <cell r="E2185">
            <v>0</v>
          </cell>
          <cell r="F2185">
            <v>149500000</v>
          </cell>
          <cell r="G2185">
            <v>0</v>
          </cell>
          <cell r="H2185">
            <v>149500000</v>
          </cell>
        </row>
        <row r="2186">
          <cell r="C2186" t="str">
            <v>76014901</v>
          </cell>
          <cell r="D2186" t="str">
            <v>MUHABIRLERDEN A</v>
          </cell>
          <cell r="E2186">
            <v>302500000</v>
          </cell>
          <cell r="F2186">
            <v>67364883228.709999</v>
          </cell>
          <cell r="G2186">
            <v>0</v>
          </cell>
          <cell r="H2186">
            <v>67062383228.709999</v>
          </cell>
        </row>
        <row r="2187">
          <cell r="C2187" t="str">
            <v>76016901</v>
          </cell>
          <cell r="D2187" t="str">
            <v>ITIBAR MEKTUPLA</v>
          </cell>
          <cell r="E2187">
            <v>0</v>
          </cell>
          <cell r="F2187">
            <v>16359290475</v>
          </cell>
          <cell r="G2187">
            <v>0</v>
          </cell>
          <cell r="H2187">
            <v>16359290475</v>
          </cell>
        </row>
        <row r="2188">
          <cell r="C2188" t="str">
            <v>76017901</v>
          </cell>
          <cell r="D2188" t="str">
            <v>EKSPERTIZ UCRET</v>
          </cell>
          <cell r="E2188">
            <v>3571429</v>
          </cell>
          <cell r="F2188">
            <v>23331413808</v>
          </cell>
          <cell r="G2188">
            <v>0</v>
          </cell>
          <cell r="H2188">
            <v>23327842379</v>
          </cell>
        </row>
        <row r="2189">
          <cell r="C2189" t="str">
            <v>76018901</v>
          </cell>
          <cell r="D2189" t="str">
            <v>IHR.AKREDITIFI</v>
          </cell>
          <cell r="E2189">
            <v>0</v>
          </cell>
          <cell r="F2189">
            <v>3998563536</v>
          </cell>
          <cell r="G2189">
            <v>0</v>
          </cell>
          <cell r="H2189">
            <v>3998563536</v>
          </cell>
        </row>
        <row r="2190">
          <cell r="C2190" t="str">
            <v>76019901</v>
          </cell>
          <cell r="D2190" t="str">
            <v>ITHALAT PESIN O</v>
          </cell>
          <cell r="E2190">
            <v>140000000</v>
          </cell>
          <cell r="F2190">
            <v>27343088309</v>
          </cell>
          <cell r="G2190">
            <v>0</v>
          </cell>
          <cell r="H2190">
            <v>27203088309</v>
          </cell>
        </row>
        <row r="2191">
          <cell r="C2191" t="str">
            <v>76020901</v>
          </cell>
          <cell r="D2191" t="str">
            <v>EFT KOMISYONLAR</v>
          </cell>
          <cell r="E2191">
            <v>761774770</v>
          </cell>
          <cell r="F2191">
            <v>79201531282</v>
          </cell>
          <cell r="G2191">
            <v>0</v>
          </cell>
          <cell r="H2191">
            <v>78439756512</v>
          </cell>
        </row>
        <row r="2192">
          <cell r="C2192" t="str">
            <v>76022901</v>
          </cell>
          <cell r="D2192" t="str">
            <v>KREDİ KARTI KOM</v>
          </cell>
          <cell r="E2192">
            <v>8933980003</v>
          </cell>
          <cell r="F2192">
            <v>1316794294286</v>
          </cell>
          <cell r="G2192">
            <v>0</v>
          </cell>
          <cell r="H2192">
            <v>1307860314283</v>
          </cell>
        </row>
        <row r="2193">
          <cell r="C2193" t="str">
            <v>760220901</v>
          </cell>
          <cell r="D2193" t="str">
            <v>KREDİ KARTI TAK</v>
          </cell>
          <cell r="E2193">
            <v>3</v>
          </cell>
          <cell r="F2193">
            <v>1301239378640</v>
          </cell>
          <cell r="G2193">
            <v>0</v>
          </cell>
          <cell r="H2193">
            <v>1301239378637</v>
          </cell>
        </row>
        <row r="2194">
          <cell r="C2194" t="str">
            <v>760222901</v>
          </cell>
          <cell r="D2194" t="str">
            <v>KREDİ KARTI LİM</v>
          </cell>
          <cell r="E2194">
            <v>8933980000</v>
          </cell>
          <cell r="F2194">
            <v>15554915646</v>
          </cell>
          <cell r="G2194">
            <v>0</v>
          </cell>
          <cell r="H2194">
            <v>6620935646</v>
          </cell>
        </row>
        <row r="2195">
          <cell r="C2195" t="str">
            <v>76024901</v>
          </cell>
          <cell r="D2195" t="str">
            <v>CEK KARNESI GEL</v>
          </cell>
          <cell r="E2195">
            <v>1400047642</v>
          </cell>
          <cell r="F2195">
            <v>206521552316</v>
          </cell>
          <cell r="G2195">
            <v>0</v>
          </cell>
          <cell r="H2195">
            <v>205121504674</v>
          </cell>
        </row>
        <row r="2196">
          <cell r="C2196" t="str">
            <v>76025901</v>
          </cell>
          <cell r="D2196" t="str">
            <v>POS KOMİSYONLAR</v>
          </cell>
          <cell r="E2196">
            <v>68783848</v>
          </cell>
          <cell r="F2196">
            <v>221195689534</v>
          </cell>
          <cell r="G2196">
            <v>0</v>
          </cell>
          <cell r="H2196">
            <v>221126905686</v>
          </cell>
        </row>
        <row r="2197">
          <cell r="C2197" t="str">
            <v>760250901</v>
          </cell>
          <cell r="D2197" t="str">
            <v>POS KOMİSYONLAR</v>
          </cell>
          <cell r="E2197">
            <v>68783848</v>
          </cell>
          <cell r="F2197">
            <v>221195689534</v>
          </cell>
          <cell r="G2197">
            <v>0</v>
          </cell>
          <cell r="H2197">
            <v>221126905686</v>
          </cell>
        </row>
        <row r="2198">
          <cell r="C2198" t="str">
            <v>76099901</v>
          </cell>
          <cell r="D2198" t="str">
            <v>AL.DIG.KOM.VE H</v>
          </cell>
          <cell r="E2198">
            <v>21987651456</v>
          </cell>
          <cell r="F2198">
            <v>182619966454.23999</v>
          </cell>
          <cell r="G2198">
            <v>0</v>
          </cell>
          <cell r="H2198">
            <v>160632314998.23999</v>
          </cell>
        </row>
        <row r="2199">
          <cell r="C2199" t="str">
            <v/>
          </cell>
          <cell r="E2199" t="str">
            <v>----------------------</v>
          </cell>
          <cell r="F2199" t="str">
            <v>----------------------</v>
          </cell>
          <cell r="G2199" t="str">
            <v>----------------------</v>
          </cell>
          <cell r="H2199" t="str">
            <v>----------------------</v>
          </cell>
        </row>
        <row r="2200">
          <cell r="C2200" t="str">
            <v>760HESAP</v>
          </cell>
          <cell r="D2200" t="str">
            <v>LAMI...:</v>
          </cell>
          <cell r="E2200">
            <v>36683216731</v>
          </cell>
          <cell r="F2200">
            <v>2690433320151.9502</v>
          </cell>
          <cell r="G2200">
            <v>0</v>
          </cell>
          <cell r="H2200">
            <v>2653750103420.9502</v>
          </cell>
        </row>
        <row r="2201">
          <cell r="C2201" t="str">
            <v/>
          </cell>
        </row>
        <row r="2202">
          <cell r="C2202" t="str">
            <v>761902</v>
          </cell>
          <cell r="D2202" t="str">
            <v>BANKCL.HIZML.GE</v>
          </cell>
          <cell r="E2202">
            <v>37500000</v>
          </cell>
          <cell r="F2202">
            <v>30625792981</v>
          </cell>
          <cell r="G2202">
            <v>0</v>
          </cell>
          <cell r="H2202">
            <v>30588292981</v>
          </cell>
        </row>
        <row r="2203">
          <cell r="C2203" t="str">
            <v>761911</v>
          </cell>
          <cell r="D2203" t="str">
            <v>BANKCL.HIZML.GE</v>
          </cell>
          <cell r="E2203">
            <v>0</v>
          </cell>
          <cell r="F2203">
            <v>100000000</v>
          </cell>
          <cell r="G2203">
            <v>0</v>
          </cell>
          <cell r="H2203">
            <v>100000000</v>
          </cell>
        </row>
        <row r="2204">
          <cell r="C2204" t="str">
            <v>761913</v>
          </cell>
          <cell r="D2204" t="str">
            <v>BANKCL.HIZML.GE</v>
          </cell>
          <cell r="E2204">
            <v>0</v>
          </cell>
          <cell r="F2204">
            <v>34022823</v>
          </cell>
          <cell r="G2204">
            <v>0</v>
          </cell>
          <cell r="H2204">
            <v>34022823</v>
          </cell>
        </row>
        <row r="2205">
          <cell r="C2205" t="str">
            <v>761917</v>
          </cell>
          <cell r="D2205" t="str">
            <v>BANKCL.HIZML.GE</v>
          </cell>
          <cell r="E2205">
            <v>0</v>
          </cell>
          <cell r="F2205">
            <v>58150000</v>
          </cell>
          <cell r="G2205">
            <v>0</v>
          </cell>
          <cell r="H2205">
            <v>58150000</v>
          </cell>
        </row>
        <row r="2206">
          <cell r="C2206" t="str">
            <v>761921</v>
          </cell>
          <cell r="D2206" t="str">
            <v>BANKCL.HIZML.GE</v>
          </cell>
          <cell r="E2206">
            <v>10515350</v>
          </cell>
          <cell r="F2206">
            <v>93619980029</v>
          </cell>
          <cell r="G2206">
            <v>0</v>
          </cell>
          <cell r="H2206">
            <v>93609464679</v>
          </cell>
        </row>
        <row r="2207">
          <cell r="C2207" t="str">
            <v>76100902</v>
          </cell>
          <cell r="D2207" t="str">
            <v>ITH.AKREDITIF K</v>
          </cell>
          <cell r="E2207">
            <v>0</v>
          </cell>
          <cell r="F2207">
            <v>1452048583</v>
          </cell>
          <cell r="G2207">
            <v>0</v>
          </cell>
          <cell r="H2207">
            <v>1452048583</v>
          </cell>
        </row>
        <row r="2208">
          <cell r="C2208" t="str">
            <v>76100921</v>
          </cell>
          <cell r="D2208" t="str">
            <v>ITH.AKREDITIF K</v>
          </cell>
          <cell r="E2208">
            <v>0</v>
          </cell>
          <cell r="F2208">
            <v>13704671149</v>
          </cell>
          <cell r="G2208">
            <v>0</v>
          </cell>
          <cell r="H2208">
            <v>13704671149</v>
          </cell>
        </row>
        <row r="2209">
          <cell r="C2209" t="str">
            <v>761000902</v>
          </cell>
          <cell r="D2209" t="str">
            <v>TEYITLI</v>
          </cell>
          <cell r="E2209">
            <v>0</v>
          </cell>
          <cell r="F2209">
            <v>1452048583</v>
          </cell>
          <cell r="G2209">
            <v>0</v>
          </cell>
          <cell r="H2209">
            <v>1452048583</v>
          </cell>
        </row>
        <row r="2210">
          <cell r="C2210" t="str">
            <v>761000921</v>
          </cell>
          <cell r="D2210" t="str">
            <v>TEYITLI</v>
          </cell>
          <cell r="E2210">
            <v>0</v>
          </cell>
          <cell r="F2210">
            <v>13704671149</v>
          </cell>
          <cell r="G2210">
            <v>0</v>
          </cell>
          <cell r="H2210">
            <v>13704671149</v>
          </cell>
        </row>
        <row r="2211">
          <cell r="C2211" t="str">
            <v>76101902</v>
          </cell>
          <cell r="D2211" t="str">
            <v>MAL MUKB.ITHL.K</v>
          </cell>
          <cell r="E2211">
            <v>0</v>
          </cell>
          <cell r="F2211">
            <v>215125714</v>
          </cell>
          <cell r="G2211">
            <v>0</v>
          </cell>
          <cell r="H2211">
            <v>215125714</v>
          </cell>
        </row>
        <row r="2212">
          <cell r="C2212" t="str">
            <v>76102902</v>
          </cell>
          <cell r="D2212" t="str">
            <v>VESAIK MUKB.ITH</v>
          </cell>
          <cell r="E2212">
            <v>0</v>
          </cell>
          <cell r="F2212">
            <v>350000000</v>
          </cell>
          <cell r="G2212">
            <v>0</v>
          </cell>
          <cell r="H2212">
            <v>350000000</v>
          </cell>
        </row>
        <row r="2213">
          <cell r="C2213" t="str">
            <v>76105902</v>
          </cell>
          <cell r="D2213" t="str">
            <v>HAVALE KOMISYON</v>
          </cell>
          <cell r="E2213">
            <v>37500000</v>
          </cell>
          <cell r="F2213">
            <v>7027702684</v>
          </cell>
          <cell r="G2213">
            <v>0</v>
          </cell>
          <cell r="H2213">
            <v>6990202684</v>
          </cell>
        </row>
        <row r="2214">
          <cell r="C2214" t="str">
            <v>76105911</v>
          </cell>
          <cell r="D2214" t="str">
            <v>HAVALE KOMISYON</v>
          </cell>
          <cell r="E2214">
            <v>0</v>
          </cell>
          <cell r="F2214">
            <v>100000000</v>
          </cell>
          <cell r="G2214">
            <v>0</v>
          </cell>
          <cell r="H2214">
            <v>100000000</v>
          </cell>
        </row>
        <row r="2215">
          <cell r="C2215" t="str">
            <v>76105917</v>
          </cell>
          <cell r="D2215" t="str">
            <v>HAVALE KOMISYON</v>
          </cell>
          <cell r="E2215">
            <v>0</v>
          </cell>
          <cell r="F2215">
            <v>58150000</v>
          </cell>
          <cell r="G2215">
            <v>0</v>
          </cell>
          <cell r="H2215">
            <v>58150000</v>
          </cell>
        </row>
        <row r="2216">
          <cell r="C2216" t="str">
            <v>76105921</v>
          </cell>
          <cell r="D2216" t="str">
            <v>HAVALE KOMISYON</v>
          </cell>
          <cell r="E2216">
            <v>10515350</v>
          </cell>
          <cell r="F2216">
            <v>1837386181</v>
          </cell>
          <cell r="G2216">
            <v>0</v>
          </cell>
          <cell r="H2216">
            <v>1826870831</v>
          </cell>
        </row>
        <row r="2217">
          <cell r="C2217" t="str">
            <v>76108902</v>
          </cell>
          <cell r="D2217" t="str">
            <v>TAHSIL VE TEDIY</v>
          </cell>
          <cell r="E2217">
            <v>0</v>
          </cell>
          <cell r="F2217">
            <v>154761905</v>
          </cell>
          <cell r="G2217">
            <v>0</v>
          </cell>
          <cell r="H2217">
            <v>154761905</v>
          </cell>
        </row>
        <row r="2218">
          <cell r="C2218" t="str">
            <v>76114902</v>
          </cell>
          <cell r="D2218" t="str">
            <v>MUHABILERDEN AL</v>
          </cell>
          <cell r="E2218">
            <v>0</v>
          </cell>
          <cell r="F2218">
            <v>21426154095</v>
          </cell>
          <cell r="G2218">
            <v>0</v>
          </cell>
          <cell r="H2218">
            <v>21426154095</v>
          </cell>
        </row>
        <row r="2219">
          <cell r="C2219" t="str">
            <v>76114913</v>
          </cell>
          <cell r="D2219" t="str">
            <v>MUHABILERDEN AL</v>
          </cell>
          <cell r="E2219">
            <v>0</v>
          </cell>
          <cell r="F2219">
            <v>34022823</v>
          </cell>
          <cell r="G2219">
            <v>0</v>
          </cell>
          <cell r="H2219">
            <v>34022823</v>
          </cell>
        </row>
        <row r="2220">
          <cell r="C2220" t="str">
            <v>76114921</v>
          </cell>
          <cell r="D2220" t="str">
            <v>MUHABILERDEN AL</v>
          </cell>
          <cell r="E2220">
            <v>0</v>
          </cell>
          <cell r="F2220">
            <v>78077922699</v>
          </cell>
          <cell r="G2220">
            <v>0</v>
          </cell>
          <cell r="H2220">
            <v>78077922699</v>
          </cell>
        </row>
        <row r="2221">
          <cell r="C2221" t="str">
            <v/>
          </cell>
          <cell r="E2221" t="str">
            <v>----------------------</v>
          </cell>
          <cell r="F2221" t="str">
            <v>----------------------</v>
          </cell>
          <cell r="G2221" t="str">
            <v>----------------------</v>
          </cell>
          <cell r="H2221" t="str">
            <v>----------------------</v>
          </cell>
        </row>
        <row r="2222">
          <cell r="C2222" t="str">
            <v>761HESAP</v>
          </cell>
          <cell r="D2222" t="str">
            <v>LAMI...:</v>
          </cell>
          <cell r="E2222">
            <v>48015350</v>
          </cell>
          <cell r="F2222">
            <v>124437945833</v>
          </cell>
          <cell r="G2222">
            <v>0</v>
          </cell>
          <cell r="H2222">
            <v>124389930483</v>
          </cell>
        </row>
        <row r="2223">
          <cell r="C2223" t="str">
            <v/>
          </cell>
        </row>
        <row r="2224">
          <cell r="C2224" t="str">
            <v>771901</v>
          </cell>
          <cell r="D2224" t="str">
            <v>KAMBIYO KARLARI</v>
          </cell>
          <cell r="E2224">
            <v>600000004</v>
          </cell>
          <cell r="F2224">
            <v>609107003</v>
          </cell>
          <cell r="G2224">
            <v>0</v>
          </cell>
          <cell r="H2224">
            <v>9106999</v>
          </cell>
        </row>
        <row r="2225">
          <cell r="C2225" t="str">
            <v>771902</v>
          </cell>
          <cell r="D2225" t="str">
            <v>KAMBIYO KARLARI</v>
          </cell>
          <cell r="E2225">
            <v>24294968342212</v>
          </cell>
          <cell r="F2225">
            <v>62864646890335.398</v>
          </cell>
          <cell r="G2225">
            <v>0</v>
          </cell>
          <cell r="H2225">
            <v>38569678548123.398</v>
          </cell>
        </row>
        <row r="2226">
          <cell r="C2226" t="str">
            <v>771903</v>
          </cell>
          <cell r="D2226" t="str">
            <v>KAMBIYO KARLARI</v>
          </cell>
          <cell r="E2226">
            <v>0</v>
          </cell>
          <cell r="F2226">
            <v>1981494648</v>
          </cell>
          <cell r="G2226">
            <v>0</v>
          </cell>
          <cell r="H2226">
            <v>1981494648</v>
          </cell>
        </row>
        <row r="2227">
          <cell r="C2227" t="str">
            <v>771907</v>
          </cell>
          <cell r="D2227" t="str">
            <v>KAMBIYO KARLARI</v>
          </cell>
          <cell r="E2227">
            <v>0</v>
          </cell>
          <cell r="F2227">
            <v>15205793458</v>
          </cell>
          <cell r="G2227">
            <v>0</v>
          </cell>
          <cell r="H2227">
            <v>15205793458</v>
          </cell>
        </row>
        <row r="2228">
          <cell r="C2228" t="str">
            <v>771910</v>
          </cell>
          <cell r="D2228" t="str">
            <v>KAMBIYO KARLARI</v>
          </cell>
          <cell r="E2228">
            <v>0</v>
          </cell>
          <cell r="F2228">
            <v>7881472181</v>
          </cell>
          <cell r="G2228">
            <v>0</v>
          </cell>
          <cell r="H2228">
            <v>7881472181</v>
          </cell>
        </row>
        <row r="2229">
          <cell r="C2229" t="str">
            <v>771911</v>
          </cell>
          <cell r="D2229" t="str">
            <v>KAMBIYO KARLARI</v>
          </cell>
          <cell r="E2229">
            <v>0</v>
          </cell>
          <cell r="F2229">
            <v>30726049797</v>
          </cell>
          <cell r="G2229">
            <v>0</v>
          </cell>
          <cell r="H2229">
            <v>30726049797</v>
          </cell>
        </row>
        <row r="2230">
          <cell r="C2230" t="str">
            <v>771913</v>
          </cell>
          <cell r="D2230" t="str">
            <v>KAMBIYO KARLARI</v>
          </cell>
          <cell r="E2230">
            <v>0</v>
          </cell>
          <cell r="F2230">
            <v>41603747938</v>
          </cell>
          <cell r="G2230">
            <v>0</v>
          </cell>
          <cell r="H2230">
            <v>41603747938</v>
          </cell>
        </row>
        <row r="2231">
          <cell r="C2231" t="str">
            <v>771914</v>
          </cell>
          <cell r="D2231" t="str">
            <v>KAMBIYO KARLARI</v>
          </cell>
          <cell r="E2231">
            <v>0</v>
          </cell>
          <cell r="F2231">
            <v>40501456</v>
          </cell>
          <cell r="G2231">
            <v>0</v>
          </cell>
          <cell r="H2231">
            <v>40501456</v>
          </cell>
        </row>
        <row r="2232">
          <cell r="C2232" t="str">
            <v>771916</v>
          </cell>
          <cell r="D2232" t="str">
            <v>KAMBIYO KARLARI</v>
          </cell>
          <cell r="E2232">
            <v>0</v>
          </cell>
          <cell r="F2232">
            <v>2890879756</v>
          </cell>
          <cell r="G2232">
            <v>0</v>
          </cell>
          <cell r="H2232">
            <v>2890879756</v>
          </cell>
        </row>
        <row r="2233">
          <cell r="C2233" t="str">
            <v>771917</v>
          </cell>
          <cell r="D2233" t="str">
            <v>KAMBIYO KARLARI</v>
          </cell>
          <cell r="E2233">
            <v>0</v>
          </cell>
          <cell r="F2233">
            <v>77017314440</v>
          </cell>
          <cell r="G2233">
            <v>0</v>
          </cell>
          <cell r="H2233">
            <v>77017314440</v>
          </cell>
        </row>
        <row r="2234">
          <cell r="C2234" t="str">
            <v>771918</v>
          </cell>
          <cell r="D2234" t="str">
            <v>KAMBIYO KARLARI</v>
          </cell>
          <cell r="E2234">
            <v>0</v>
          </cell>
          <cell r="F2234">
            <v>4576715966</v>
          </cell>
          <cell r="G2234">
            <v>0</v>
          </cell>
          <cell r="H2234">
            <v>4576715966</v>
          </cell>
        </row>
        <row r="2235">
          <cell r="C2235" t="str">
            <v>771921</v>
          </cell>
          <cell r="D2235" t="str">
            <v>KAMBIYO KARLARI</v>
          </cell>
          <cell r="E2235">
            <v>39805828754010</v>
          </cell>
          <cell r="F2235">
            <v>61546901830472</v>
          </cell>
          <cell r="G2235">
            <v>0</v>
          </cell>
          <cell r="H2235">
            <v>21741073076462</v>
          </cell>
        </row>
        <row r="2236">
          <cell r="C2236" t="str">
            <v>77101902</v>
          </cell>
          <cell r="D2236" t="str">
            <v>EFEK.DÖV.AL/SAT</v>
          </cell>
          <cell r="E2236">
            <v>0</v>
          </cell>
          <cell r="F2236">
            <v>39200470615413.398</v>
          </cell>
          <cell r="G2236">
            <v>0</v>
          </cell>
          <cell r="H2236">
            <v>39200470615413.398</v>
          </cell>
        </row>
        <row r="2237">
          <cell r="C2237" t="str">
            <v>77101902</v>
          </cell>
          <cell r="D2237" t="str">
            <v>DTH.LARA AIT EV</v>
          </cell>
          <cell r="E2237">
            <v>0</v>
          </cell>
          <cell r="F2237">
            <v>111278517288</v>
          </cell>
          <cell r="G2237">
            <v>0</v>
          </cell>
          <cell r="H2237">
            <v>111278517288</v>
          </cell>
        </row>
        <row r="2238">
          <cell r="C2238" t="str">
            <v>77101902</v>
          </cell>
          <cell r="D2238" t="str">
            <v>DOV.KRE.AIT EVA</v>
          </cell>
          <cell r="E2238">
            <v>0</v>
          </cell>
          <cell r="F2238">
            <v>46881409345</v>
          </cell>
          <cell r="G2238">
            <v>0</v>
          </cell>
          <cell r="H2238">
            <v>46881409345</v>
          </cell>
        </row>
        <row r="2239">
          <cell r="C2239" t="str">
            <v>77101902</v>
          </cell>
          <cell r="D2239" t="str">
            <v>TEY.IHR.AKR.BED</v>
          </cell>
          <cell r="E2239">
            <v>0</v>
          </cell>
          <cell r="F2239">
            <v>290420102729</v>
          </cell>
          <cell r="G2239">
            <v>0</v>
          </cell>
          <cell r="H2239">
            <v>290420102729</v>
          </cell>
        </row>
        <row r="2240">
          <cell r="C2240" t="str">
            <v>77101902</v>
          </cell>
          <cell r="D2240" t="str">
            <v>GN.MD.LUK ISL.A</v>
          </cell>
          <cell r="E2240">
            <v>0</v>
          </cell>
          <cell r="F2240">
            <v>38048979125448.398</v>
          </cell>
          <cell r="G2240">
            <v>0</v>
          </cell>
          <cell r="H2240">
            <v>38048979125448.398</v>
          </cell>
        </row>
        <row r="2241">
          <cell r="C2241" t="str">
            <v>77101902</v>
          </cell>
          <cell r="D2241" t="str">
            <v>EFEKT AIT EVA K</v>
          </cell>
          <cell r="E2241">
            <v>0</v>
          </cell>
          <cell r="F2241">
            <v>702911460603</v>
          </cell>
          <cell r="G2241">
            <v>0</v>
          </cell>
          <cell r="H2241">
            <v>702911460603</v>
          </cell>
        </row>
        <row r="2242">
          <cell r="C2242" t="str">
            <v>77101903</v>
          </cell>
          <cell r="D2242" t="str">
            <v>EFEK.DÖV.AL/SAT</v>
          </cell>
          <cell r="E2242">
            <v>0</v>
          </cell>
          <cell r="F2242">
            <v>1981494648</v>
          </cell>
          <cell r="G2242">
            <v>0</v>
          </cell>
          <cell r="H2242">
            <v>1981494648</v>
          </cell>
        </row>
        <row r="2243">
          <cell r="C2243" t="str">
            <v>77101903</v>
          </cell>
          <cell r="D2243" t="str">
            <v>GN.MD.LUK ISL.A</v>
          </cell>
          <cell r="E2243">
            <v>0</v>
          </cell>
          <cell r="F2243">
            <v>1907430165</v>
          </cell>
          <cell r="G2243">
            <v>0</v>
          </cell>
          <cell r="H2243">
            <v>1907430165</v>
          </cell>
        </row>
        <row r="2244">
          <cell r="C2244" t="str">
            <v>77101903</v>
          </cell>
          <cell r="D2244" t="str">
            <v>EFEKT AIT EVA K</v>
          </cell>
          <cell r="E2244">
            <v>0</v>
          </cell>
          <cell r="F2244">
            <v>74064483</v>
          </cell>
          <cell r="G2244">
            <v>0</v>
          </cell>
          <cell r="H2244">
            <v>74064483</v>
          </cell>
        </row>
        <row r="2245">
          <cell r="C2245" t="str">
            <v>77101907</v>
          </cell>
          <cell r="D2245" t="str">
            <v>EFEK.DÖV.AL/SAT</v>
          </cell>
          <cell r="E2245">
            <v>0</v>
          </cell>
          <cell r="F2245">
            <v>14515815161</v>
          </cell>
          <cell r="G2245">
            <v>0</v>
          </cell>
          <cell r="H2245">
            <v>14515815161</v>
          </cell>
        </row>
        <row r="2246">
          <cell r="C2246" t="str">
            <v>77101907</v>
          </cell>
          <cell r="D2246" t="str">
            <v>DTH.LARA AIT EV</v>
          </cell>
          <cell r="E2246">
            <v>0</v>
          </cell>
          <cell r="F2246">
            <v>4691644000</v>
          </cell>
          <cell r="G2246">
            <v>0</v>
          </cell>
          <cell r="H2246">
            <v>4691644000</v>
          </cell>
        </row>
        <row r="2247">
          <cell r="C2247" t="str">
            <v>77101907</v>
          </cell>
          <cell r="D2247" t="str">
            <v>TEY.IHR.AKR.BED</v>
          </cell>
          <cell r="E2247">
            <v>0</v>
          </cell>
          <cell r="F2247">
            <v>1829741</v>
          </cell>
          <cell r="G2247">
            <v>0</v>
          </cell>
          <cell r="H2247">
            <v>1829741</v>
          </cell>
        </row>
        <row r="2248">
          <cell r="C2248" t="str">
            <v>77101907</v>
          </cell>
          <cell r="D2248" t="str">
            <v>GN.MD.LUK ISL.A</v>
          </cell>
          <cell r="E2248">
            <v>0</v>
          </cell>
          <cell r="F2248">
            <v>9731354111</v>
          </cell>
          <cell r="G2248">
            <v>0</v>
          </cell>
          <cell r="H2248">
            <v>9731354111</v>
          </cell>
        </row>
        <row r="2249">
          <cell r="C2249" t="str">
            <v>77101907</v>
          </cell>
          <cell r="D2249" t="str">
            <v>EFEKT AIT EVA K</v>
          </cell>
          <cell r="E2249">
            <v>0</v>
          </cell>
          <cell r="F2249">
            <v>90987309</v>
          </cell>
          <cell r="G2249">
            <v>0</v>
          </cell>
          <cell r="H2249">
            <v>90987309</v>
          </cell>
        </row>
        <row r="2250">
          <cell r="C2250" t="str">
            <v>77101910</v>
          </cell>
          <cell r="D2250" t="str">
            <v>EFEK.DÖV.AL/SAT</v>
          </cell>
          <cell r="E2250">
            <v>0</v>
          </cell>
          <cell r="F2250">
            <v>7867879301</v>
          </cell>
          <cell r="G2250">
            <v>0</v>
          </cell>
          <cell r="H2250">
            <v>7867879301</v>
          </cell>
        </row>
        <row r="2251">
          <cell r="C2251" t="str">
            <v>77101910</v>
          </cell>
          <cell r="D2251" t="str">
            <v>TEY.IHR.AKR.BED</v>
          </cell>
          <cell r="E2251">
            <v>0</v>
          </cell>
          <cell r="F2251">
            <v>2508583</v>
          </cell>
          <cell r="G2251">
            <v>0</v>
          </cell>
          <cell r="H2251">
            <v>2508583</v>
          </cell>
        </row>
        <row r="2252">
          <cell r="C2252" t="str">
            <v>77101910</v>
          </cell>
          <cell r="D2252" t="str">
            <v>GN.MD.LUK ISL.A</v>
          </cell>
          <cell r="E2252">
            <v>0</v>
          </cell>
          <cell r="F2252">
            <v>7830475746</v>
          </cell>
          <cell r="G2252">
            <v>0</v>
          </cell>
          <cell r="H2252">
            <v>7830475746</v>
          </cell>
        </row>
        <row r="2253">
          <cell r="C2253" t="str">
            <v>77101910</v>
          </cell>
          <cell r="D2253" t="str">
            <v>EFEKT AIT EVA K</v>
          </cell>
          <cell r="E2253">
            <v>0</v>
          </cell>
          <cell r="F2253">
            <v>34894972</v>
          </cell>
          <cell r="G2253">
            <v>0</v>
          </cell>
          <cell r="H2253">
            <v>34894972</v>
          </cell>
        </row>
        <row r="2254">
          <cell r="C2254" t="str">
            <v>77101911</v>
          </cell>
          <cell r="D2254" t="str">
            <v>EFEK.DÖV.AL/SAT</v>
          </cell>
          <cell r="E2254">
            <v>0</v>
          </cell>
          <cell r="F2254">
            <v>30468738297</v>
          </cell>
          <cell r="G2254">
            <v>0</v>
          </cell>
          <cell r="H2254">
            <v>30468738297</v>
          </cell>
        </row>
        <row r="2255">
          <cell r="C2255" t="str">
            <v>77101911</v>
          </cell>
          <cell r="D2255" t="str">
            <v>DTH.LARA AIT EV</v>
          </cell>
          <cell r="E2255">
            <v>0</v>
          </cell>
          <cell r="F2255">
            <v>32762432</v>
          </cell>
          <cell r="G2255">
            <v>0</v>
          </cell>
          <cell r="H2255">
            <v>32762432</v>
          </cell>
        </row>
        <row r="2256">
          <cell r="C2256" t="str">
            <v>77101911</v>
          </cell>
          <cell r="D2256" t="str">
            <v>TEY.IHR.AKR.BED</v>
          </cell>
          <cell r="E2256">
            <v>0</v>
          </cell>
          <cell r="F2256">
            <v>27249798</v>
          </cell>
          <cell r="G2256">
            <v>0</v>
          </cell>
          <cell r="H2256">
            <v>27249798</v>
          </cell>
        </row>
        <row r="2257">
          <cell r="C2257" t="str">
            <v>77101911</v>
          </cell>
          <cell r="D2257" t="str">
            <v>GN.MD.LUK ISL.A</v>
          </cell>
          <cell r="E2257">
            <v>0</v>
          </cell>
          <cell r="F2257">
            <v>29189382951</v>
          </cell>
          <cell r="G2257">
            <v>0</v>
          </cell>
          <cell r="H2257">
            <v>29189382951</v>
          </cell>
        </row>
        <row r="2258">
          <cell r="C2258" t="str">
            <v>77101911</v>
          </cell>
          <cell r="D2258" t="str">
            <v>EFEKT AIT EVA K</v>
          </cell>
          <cell r="E2258">
            <v>0</v>
          </cell>
          <cell r="F2258">
            <v>1219343116</v>
          </cell>
          <cell r="G2258">
            <v>0</v>
          </cell>
          <cell r="H2258">
            <v>1219343116</v>
          </cell>
        </row>
        <row r="2259">
          <cell r="C2259" t="str">
            <v>77101913</v>
          </cell>
          <cell r="D2259" t="str">
            <v>EFEK.DÖV.AL/SAT</v>
          </cell>
          <cell r="E2259">
            <v>0</v>
          </cell>
          <cell r="F2259">
            <v>41589290318</v>
          </cell>
          <cell r="G2259">
            <v>0</v>
          </cell>
          <cell r="H2259">
            <v>41589290318</v>
          </cell>
        </row>
        <row r="2260">
          <cell r="C2260" t="str">
            <v>77101913</v>
          </cell>
          <cell r="D2260" t="str">
            <v>DTH.LARA AIT EV</v>
          </cell>
          <cell r="E2260">
            <v>0</v>
          </cell>
          <cell r="F2260">
            <v>96702528</v>
          </cell>
          <cell r="G2260">
            <v>0</v>
          </cell>
          <cell r="H2260">
            <v>96702528</v>
          </cell>
        </row>
        <row r="2261">
          <cell r="C2261" t="str">
            <v>77101913</v>
          </cell>
          <cell r="D2261" t="str">
            <v>GN.MD.LUK ISL.A</v>
          </cell>
          <cell r="E2261">
            <v>0</v>
          </cell>
          <cell r="F2261">
            <v>41488747790</v>
          </cell>
          <cell r="G2261">
            <v>0</v>
          </cell>
          <cell r="H2261">
            <v>41488747790</v>
          </cell>
        </row>
        <row r="2262">
          <cell r="C2262" t="str">
            <v>77101913</v>
          </cell>
          <cell r="D2262" t="str">
            <v>EFEKT AIT EVA K</v>
          </cell>
          <cell r="E2262">
            <v>0</v>
          </cell>
          <cell r="F2262">
            <v>3840000</v>
          </cell>
          <cell r="G2262">
            <v>0</v>
          </cell>
          <cell r="H2262">
            <v>3840000</v>
          </cell>
        </row>
        <row r="2263">
          <cell r="C2263" t="str">
            <v>77101914</v>
          </cell>
          <cell r="D2263" t="str">
            <v>EFEK.DÖV.AL/SAT</v>
          </cell>
          <cell r="E2263">
            <v>0</v>
          </cell>
          <cell r="F2263">
            <v>40501456</v>
          </cell>
          <cell r="G2263">
            <v>0</v>
          </cell>
          <cell r="H2263">
            <v>40501456</v>
          </cell>
        </row>
        <row r="2264">
          <cell r="C2264" t="str">
            <v>77101914</v>
          </cell>
          <cell r="D2264" t="str">
            <v>GN.MD.LUK ISL.A</v>
          </cell>
          <cell r="E2264">
            <v>0</v>
          </cell>
          <cell r="F2264">
            <v>40501456</v>
          </cell>
          <cell r="G2264">
            <v>0</v>
          </cell>
          <cell r="H2264">
            <v>40501456</v>
          </cell>
        </row>
        <row r="2265">
          <cell r="C2265" t="str">
            <v>77101916</v>
          </cell>
          <cell r="D2265" t="str">
            <v>EFEK.DÖV.AL/SAT</v>
          </cell>
          <cell r="E2265">
            <v>0</v>
          </cell>
          <cell r="F2265">
            <v>2890879756</v>
          </cell>
          <cell r="G2265">
            <v>0</v>
          </cell>
          <cell r="H2265">
            <v>2890879756</v>
          </cell>
        </row>
        <row r="2266">
          <cell r="C2266" t="str">
            <v>77101916</v>
          </cell>
          <cell r="D2266" t="str">
            <v>DTH.LARA AIT EV</v>
          </cell>
          <cell r="E2266">
            <v>0</v>
          </cell>
          <cell r="F2266">
            <v>13137076</v>
          </cell>
          <cell r="G2266">
            <v>0</v>
          </cell>
          <cell r="H2266">
            <v>13137076</v>
          </cell>
        </row>
        <row r="2267">
          <cell r="C2267" t="str">
            <v>77101916</v>
          </cell>
          <cell r="D2267" t="str">
            <v>GN.MD.LUK ISL.A</v>
          </cell>
          <cell r="E2267">
            <v>0</v>
          </cell>
          <cell r="F2267">
            <v>2877742680</v>
          </cell>
          <cell r="G2267">
            <v>0</v>
          </cell>
          <cell r="H2267">
            <v>2877742680</v>
          </cell>
        </row>
        <row r="2268">
          <cell r="C2268" t="str">
            <v>77101917</v>
          </cell>
          <cell r="D2268" t="str">
            <v>EFEK.DÖV.AL/SAT</v>
          </cell>
          <cell r="E2268">
            <v>0</v>
          </cell>
          <cell r="F2268">
            <v>75619084313</v>
          </cell>
          <cell r="G2268">
            <v>0</v>
          </cell>
          <cell r="H2268">
            <v>75619084313</v>
          </cell>
        </row>
        <row r="2269">
          <cell r="C2269" t="str">
            <v>77101917</v>
          </cell>
          <cell r="D2269" t="str">
            <v>DTH.LARA AIT EV</v>
          </cell>
          <cell r="E2269">
            <v>0</v>
          </cell>
          <cell r="F2269">
            <v>3547038720</v>
          </cell>
          <cell r="G2269">
            <v>0</v>
          </cell>
          <cell r="H2269">
            <v>3547038720</v>
          </cell>
        </row>
        <row r="2270">
          <cell r="C2270" t="str">
            <v>77101917</v>
          </cell>
          <cell r="D2270" t="str">
            <v>TEY.IHR.AKR.BED</v>
          </cell>
          <cell r="E2270">
            <v>0</v>
          </cell>
          <cell r="F2270">
            <v>47778000</v>
          </cell>
          <cell r="G2270">
            <v>0</v>
          </cell>
          <cell r="H2270">
            <v>47778000</v>
          </cell>
        </row>
        <row r="2271">
          <cell r="C2271" t="str">
            <v>77101917</v>
          </cell>
          <cell r="D2271" t="str">
            <v>GN.MD.LUK ISL.A</v>
          </cell>
          <cell r="E2271">
            <v>0</v>
          </cell>
          <cell r="F2271">
            <v>65377648053</v>
          </cell>
          <cell r="G2271">
            <v>0</v>
          </cell>
          <cell r="H2271">
            <v>65377648053</v>
          </cell>
        </row>
        <row r="2272">
          <cell r="C2272" t="str">
            <v>77101917</v>
          </cell>
          <cell r="D2272" t="str">
            <v>EFEKT AIT EVA K</v>
          </cell>
          <cell r="E2272">
            <v>0</v>
          </cell>
          <cell r="F2272">
            <v>6646619540</v>
          </cell>
          <cell r="G2272">
            <v>0</v>
          </cell>
          <cell r="H2272">
            <v>6646619540</v>
          </cell>
        </row>
        <row r="2273">
          <cell r="C2273" t="str">
            <v>77101918</v>
          </cell>
          <cell r="D2273" t="str">
            <v>EFEK.DÖV.AL/SAT</v>
          </cell>
          <cell r="E2273">
            <v>0</v>
          </cell>
          <cell r="F2273">
            <v>4571016966</v>
          </cell>
          <cell r="G2273">
            <v>0</v>
          </cell>
          <cell r="H2273">
            <v>4571016966</v>
          </cell>
        </row>
        <row r="2274">
          <cell r="C2274" t="str">
            <v>77101918</v>
          </cell>
          <cell r="D2274" t="str">
            <v>TEY.IHR.AKR.BED</v>
          </cell>
          <cell r="E2274">
            <v>0</v>
          </cell>
          <cell r="F2274">
            <v>1722212</v>
          </cell>
          <cell r="G2274">
            <v>0</v>
          </cell>
          <cell r="H2274">
            <v>1722212</v>
          </cell>
        </row>
        <row r="2275">
          <cell r="C2275" t="str">
            <v>77101918</v>
          </cell>
          <cell r="D2275" t="str">
            <v>GN.MD.LUK ISL.A</v>
          </cell>
          <cell r="E2275">
            <v>0</v>
          </cell>
          <cell r="F2275">
            <v>3673261768</v>
          </cell>
          <cell r="G2275">
            <v>0</v>
          </cell>
          <cell r="H2275">
            <v>3673261768</v>
          </cell>
        </row>
        <row r="2276">
          <cell r="C2276" t="str">
            <v>77101918</v>
          </cell>
          <cell r="D2276" t="str">
            <v>EFEKT AIT EVA K</v>
          </cell>
          <cell r="E2276">
            <v>0</v>
          </cell>
          <cell r="F2276">
            <v>896032986</v>
          </cell>
          <cell r="G2276">
            <v>0</v>
          </cell>
          <cell r="H2276">
            <v>896032986</v>
          </cell>
        </row>
        <row r="2277">
          <cell r="C2277" t="str">
            <v>77101921</v>
          </cell>
          <cell r="D2277" t="str">
            <v>EFEK.DÖV.AL/SAT</v>
          </cell>
          <cell r="E2277">
            <v>0</v>
          </cell>
          <cell r="F2277">
            <v>20141477652004</v>
          </cell>
          <cell r="G2277">
            <v>0</v>
          </cell>
          <cell r="H2277">
            <v>20141477652004</v>
          </cell>
        </row>
        <row r="2278">
          <cell r="C2278" t="str">
            <v>77101921</v>
          </cell>
          <cell r="D2278" t="str">
            <v>DTH.LARA AIT EV</v>
          </cell>
          <cell r="E2278">
            <v>0</v>
          </cell>
          <cell r="F2278">
            <v>67187189783</v>
          </cell>
          <cell r="G2278">
            <v>0</v>
          </cell>
          <cell r="H2278">
            <v>67187189783</v>
          </cell>
        </row>
        <row r="2279">
          <cell r="C2279" t="str">
            <v>77101921</v>
          </cell>
          <cell r="D2279" t="str">
            <v>TEY.IHR.AKR.BED</v>
          </cell>
          <cell r="E2279">
            <v>0</v>
          </cell>
          <cell r="F2279">
            <v>583485672</v>
          </cell>
          <cell r="G2279">
            <v>0</v>
          </cell>
          <cell r="H2279">
            <v>583485672</v>
          </cell>
        </row>
        <row r="2280">
          <cell r="C2280" t="str">
            <v>77101921</v>
          </cell>
          <cell r="D2280" t="str">
            <v>GN.MD.LUK ISL.A</v>
          </cell>
          <cell r="E2280">
            <v>0</v>
          </cell>
          <cell r="F2280">
            <v>19492574080730</v>
          </cell>
          <cell r="G2280">
            <v>0</v>
          </cell>
          <cell r="H2280">
            <v>19492574080730</v>
          </cell>
        </row>
        <row r="2281">
          <cell r="C2281" t="str">
            <v>77101921</v>
          </cell>
          <cell r="D2281" t="str">
            <v>EFEKT AIT EVA K</v>
          </cell>
          <cell r="E2281">
            <v>0</v>
          </cell>
          <cell r="F2281">
            <v>581132895819</v>
          </cell>
          <cell r="G2281">
            <v>0</v>
          </cell>
          <cell r="H2281">
            <v>581132895819</v>
          </cell>
        </row>
        <row r="2282">
          <cell r="C2282" t="str">
            <v>77120902</v>
          </cell>
          <cell r="D2282" t="str">
            <v>KUR FARKI GELIR</v>
          </cell>
          <cell r="E2282">
            <v>24294968342212</v>
          </cell>
          <cell r="F2282">
            <v>23587434612975</v>
          </cell>
          <cell r="G2282">
            <v>707533729237</v>
          </cell>
          <cell r="H2282">
            <v>0</v>
          </cell>
        </row>
        <row r="2283">
          <cell r="C2283" t="str">
            <v>77120921</v>
          </cell>
          <cell r="D2283" t="str">
            <v>KUR FARKI GELIR</v>
          </cell>
          <cell r="E2283">
            <v>39805459754010</v>
          </cell>
          <cell r="F2283">
            <v>41366544514688</v>
          </cell>
          <cell r="G2283">
            <v>0</v>
          </cell>
          <cell r="H2283">
            <v>1561084760678</v>
          </cell>
        </row>
        <row r="2284">
          <cell r="C2284" t="str">
            <v>77199901</v>
          </cell>
          <cell r="D2284" t="str">
            <v>DIGER</v>
          </cell>
          <cell r="E2284">
            <v>600000004</v>
          </cell>
          <cell r="F2284">
            <v>609107003</v>
          </cell>
          <cell r="G2284">
            <v>0</v>
          </cell>
          <cell r="H2284">
            <v>9106999</v>
          </cell>
        </row>
        <row r="2285">
          <cell r="C2285" t="str">
            <v>77199902</v>
          </cell>
          <cell r="D2285" t="str">
            <v>DIGER</v>
          </cell>
          <cell r="E2285">
            <v>0</v>
          </cell>
          <cell r="F2285">
            <v>76741661947</v>
          </cell>
          <cell r="G2285">
            <v>0</v>
          </cell>
          <cell r="H2285">
            <v>76741661947</v>
          </cell>
        </row>
        <row r="2286">
          <cell r="C2286" t="str">
            <v>77199907</v>
          </cell>
          <cell r="D2286" t="str">
            <v>DIGER</v>
          </cell>
          <cell r="E2286">
            <v>0</v>
          </cell>
          <cell r="F2286">
            <v>689978297</v>
          </cell>
          <cell r="G2286">
            <v>0</v>
          </cell>
          <cell r="H2286">
            <v>689978297</v>
          </cell>
        </row>
        <row r="2287">
          <cell r="C2287" t="str">
            <v>77199910</v>
          </cell>
          <cell r="D2287" t="str">
            <v>DIGER</v>
          </cell>
          <cell r="E2287">
            <v>0</v>
          </cell>
          <cell r="F2287">
            <v>13592880</v>
          </cell>
          <cell r="G2287">
            <v>0</v>
          </cell>
          <cell r="H2287">
            <v>13592880</v>
          </cell>
        </row>
        <row r="2288">
          <cell r="C2288" t="str">
            <v>77199911</v>
          </cell>
          <cell r="D2288" t="str">
            <v>DIGER</v>
          </cell>
          <cell r="E2288">
            <v>0</v>
          </cell>
          <cell r="F2288">
            <v>257311500</v>
          </cell>
          <cell r="G2288">
            <v>0</v>
          </cell>
          <cell r="H2288">
            <v>257311500</v>
          </cell>
        </row>
        <row r="2289">
          <cell r="C2289" t="str">
            <v>77199913</v>
          </cell>
          <cell r="D2289" t="str">
            <v>DIGER</v>
          </cell>
          <cell r="E2289">
            <v>0</v>
          </cell>
          <cell r="F2289">
            <v>14457620</v>
          </cell>
          <cell r="G2289">
            <v>0</v>
          </cell>
          <cell r="H2289">
            <v>14457620</v>
          </cell>
        </row>
        <row r="2290">
          <cell r="C2290" t="str">
            <v>77199917</v>
          </cell>
          <cell r="D2290" t="str">
            <v>DIGER</v>
          </cell>
          <cell r="E2290">
            <v>0</v>
          </cell>
          <cell r="F2290">
            <v>1398230127</v>
          </cell>
          <cell r="G2290">
            <v>0</v>
          </cell>
          <cell r="H2290">
            <v>1398230127</v>
          </cell>
        </row>
        <row r="2291">
          <cell r="C2291" t="str">
            <v>77199918</v>
          </cell>
          <cell r="D2291" t="str">
            <v>DIGER</v>
          </cell>
          <cell r="E2291">
            <v>0</v>
          </cell>
          <cell r="F2291">
            <v>5699000</v>
          </cell>
          <cell r="G2291">
            <v>0</v>
          </cell>
          <cell r="H2291">
            <v>5699000</v>
          </cell>
        </row>
        <row r="2292">
          <cell r="C2292" t="str">
            <v>77199921</v>
          </cell>
          <cell r="D2292" t="str">
            <v>DIGER</v>
          </cell>
          <cell r="E2292">
            <v>369000000</v>
          </cell>
          <cell r="F2292">
            <v>38879663780</v>
          </cell>
          <cell r="G2292">
            <v>0</v>
          </cell>
          <cell r="H2292">
            <v>38510663780</v>
          </cell>
        </row>
        <row r="2293">
          <cell r="C2293" t="str">
            <v/>
          </cell>
          <cell r="E2293" t="str">
            <v>----------------------</v>
          </cell>
          <cell r="F2293" t="str">
            <v>----------------------</v>
          </cell>
          <cell r="G2293" t="str">
            <v>----------------------</v>
          </cell>
          <cell r="H2293" t="str">
            <v>----------------------</v>
          </cell>
        </row>
        <row r="2294">
          <cell r="C2294" t="str">
            <v>771HESAP</v>
          </cell>
          <cell r="D2294" t="str">
            <v>LAMI...:</v>
          </cell>
          <cell r="E2294">
            <v>64101397096226</v>
          </cell>
          <cell r="F2294">
            <v>124594081797450</v>
          </cell>
          <cell r="G2294">
            <v>707533729237</v>
          </cell>
          <cell r="H2294">
            <v>61200218430461.398</v>
          </cell>
        </row>
        <row r="2295">
          <cell r="C2295" t="str">
            <v/>
          </cell>
        </row>
        <row r="2296">
          <cell r="C2296" t="str">
            <v>780901</v>
          </cell>
          <cell r="D2296" t="str">
            <v>ISTIRAKL.KURUL.</v>
          </cell>
          <cell r="E2296">
            <v>24552000000</v>
          </cell>
          <cell r="F2296">
            <v>49104000000</v>
          </cell>
          <cell r="G2296">
            <v>0</v>
          </cell>
          <cell r="H2296">
            <v>24552000000</v>
          </cell>
        </row>
        <row r="2297">
          <cell r="C2297" t="str">
            <v>78001901</v>
          </cell>
          <cell r="D2297" t="str">
            <v>İŞTİRAKLERDEN</v>
          </cell>
          <cell r="E2297">
            <v>24552000000</v>
          </cell>
          <cell r="F2297">
            <v>24552000000</v>
          </cell>
          <cell r="G2297">
            <v>0</v>
          </cell>
          <cell r="H2297">
            <v>0</v>
          </cell>
        </row>
        <row r="2298">
          <cell r="C2298" t="str">
            <v>78009901</v>
          </cell>
          <cell r="D2298" t="str">
            <v>DİĞER YATIRIMLA</v>
          </cell>
          <cell r="E2298">
            <v>0</v>
          </cell>
          <cell r="F2298">
            <v>24552000000</v>
          </cell>
          <cell r="G2298">
            <v>0</v>
          </cell>
          <cell r="H2298">
            <v>24552000000</v>
          </cell>
        </row>
        <row r="2299">
          <cell r="C2299" t="str">
            <v/>
          </cell>
          <cell r="E2299" t="str">
            <v>----------------------</v>
          </cell>
          <cell r="F2299" t="str">
            <v>----------------------</v>
          </cell>
          <cell r="G2299" t="str">
            <v>----------------------</v>
          </cell>
          <cell r="H2299" t="str">
            <v>----------------------</v>
          </cell>
        </row>
        <row r="2300">
          <cell r="C2300" t="str">
            <v>780HESAP</v>
          </cell>
          <cell r="D2300" t="str">
            <v>LAMI...:</v>
          </cell>
          <cell r="E2300">
            <v>24552000000</v>
          </cell>
          <cell r="F2300">
            <v>49104000000</v>
          </cell>
          <cell r="G2300">
            <v>0</v>
          </cell>
          <cell r="H2300">
            <v>24552000000</v>
          </cell>
        </row>
        <row r="2301">
          <cell r="C2301" t="str">
            <v/>
          </cell>
        </row>
        <row r="2302">
          <cell r="C2302" t="str">
            <v>790901</v>
          </cell>
          <cell r="D2302" t="str">
            <v>KAR PAYI DIS.Dİ</v>
          </cell>
          <cell r="E2302">
            <v>62704696134</v>
          </cell>
          <cell r="F2302">
            <v>10612154500541.301</v>
          </cell>
          <cell r="G2302">
            <v>0</v>
          </cell>
          <cell r="H2302">
            <v>10549449804407.301</v>
          </cell>
        </row>
        <row r="2303">
          <cell r="C2303" t="str">
            <v>79001901</v>
          </cell>
          <cell r="D2303" t="str">
            <v>HABERLESME GIDE</v>
          </cell>
          <cell r="E2303">
            <v>17645773060</v>
          </cell>
          <cell r="F2303">
            <v>826545914912.84998</v>
          </cell>
          <cell r="G2303">
            <v>0</v>
          </cell>
          <cell r="H2303">
            <v>808900141852.84998</v>
          </cell>
        </row>
        <row r="2304">
          <cell r="C2304" t="str">
            <v>790010901</v>
          </cell>
          <cell r="D2304" t="str">
            <v>POSTA GIDERLERI</v>
          </cell>
          <cell r="E2304">
            <v>1213251573</v>
          </cell>
          <cell r="F2304">
            <v>124882186380</v>
          </cell>
          <cell r="G2304">
            <v>0</v>
          </cell>
          <cell r="H2304">
            <v>123668934807</v>
          </cell>
        </row>
        <row r="2305">
          <cell r="C2305" t="str">
            <v>790011901</v>
          </cell>
          <cell r="D2305" t="str">
            <v>TELGRAF GIDERLE</v>
          </cell>
          <cell r="E2305">
            <v>0</v>
          </cell>
          <cell r="F2305">
            <v>1183275042</v>
          </cell>
          <cell r="G2305">
            <v>0</v>
          </cell>
          <cell r="H2305">
            <v>1183275042</v>
          </cell>
        </row>
        <row r="2306">
          <cell r="C2306" t="str">
            <v>790012901</v>
          </cell>
          <cell r="D2306" t="str">
            <v>TELEFON GIDERLE</v>
          </cell>
          <cell r="E2306">
            <v>16028146487</v>
          </cell>
          <cell r="F2306">
            <v>568105197058.84998</v>
          </cell>
          <cell r="G2306">
            <v>0</v>
          </cell>
          <cell r="H2306">
            <v>552077050571.84998</v>
          </cell>
        </row>
        <row r="2307">
          <cell r="C2307" t="str">
            <v>790013901</v>
          </cell>
          <cell r="D2307" t="str">
            <v>TELEKS,TELEFAKS</v>
          </cell>
          <cell r="E2307">
            <v>404375000</v>
          </cell>
          <cell r="F2307">
            <v>132375256432</v>
          </cell>
          <cell r="G2307">
            <v>0</v>
          </cell>
          <cell r="H2307">
            <v>131970881432</v>
          </cell>
        </row>
        <row r="2308">
          <cell r="C2308" t="str">
            <v>79002901</v>
          </cell>
          <cell r="D2308" t="str">
            <v>DAMGA VERGISI K</v>
          </cell>
          <cell r="E2308">
            <v>22206160249</v>
          </cell>
          <cell r="F2308">
            <v>1153423795413</v>
          </cell>
          <cell r="G2308">
            <v>0</v>
          </cell>
          <cell r="H2308">
            <v>1131217635164</v>
          </cell>
        </row>
        <row r="2309">
          <cell r="C2309" t="str">
            <v>79003901</v>
          </cell>
          <cell r="D2309" t="str">
            <v>PUL BEY'IYELERI</v>
          </cell>
          <cell r="E2309">
            <v>2000000</v>
          </cell>
          <cell r="F2309">
            <v>447340476</v>
          </cell>
          <cell r="G2309">
            <v>0</v>
          </cell>
          <cell r="H2309">
            <v>445340476</v>
          </cell>
        </row>
        <row r="2310">
          <cell r="C2310" t="str">
            <v>79004901</v>
          </cell>
          <cell r="D2310" t="str">
            <v>MENKUL SATIS GE</v>
          </cell>
          <cell r="E2310">
            <v>0</v>
          </cell>
          <cell r="F2310">
            <v>122434723284</v>
          </cell>
          <cell r="G2310">
            <v>0</v>
          </cell>
          <cell r="H2310">
            <v>122434723284</v>
          </cell>
        </row>
        <row r="2311">
          <cell r="C2311" t="str">
            <v>79005901</v>
          </cell>
          <cell r="D2311" t="str">
            <v>GAYRIMENK.SATIS</v>
          </cell>
          <cell r="E2311">
            <v>0</v>
          </cell>
          <cell r="F2311">
            <v>933660271392</v>
          </cell>
          <cell r="G2311">
            <v>0</v>
          </cell>
          <cell r="H2311">
            <v>933660271392</v>
          </cell>
        </row>
        <row r="2312">
          <cell r="C2312" t="str">
            <v>79006901</v>
          </cell>
          <cell r="D2312" t="str">
            <v>DİĞER VERGİLER</v>
          </cell>
          <cell r="E2312">
            <v>0</v>
          </cell>
          <cell r="F2312">
            <v>21728500000</v>
          </cell>
          <cell r="G2312">
            <v>0</v>
          </cell>
          <cell r="H2312">
            <v>21728500000</v>
          </cell>
        </row>
        <row r="2313">
          <cell r="C2313" t="str">
            <v>79007901</v>
          </cell>
          <cell r="D2313" t="str">
            <v>GECM.YILL.GIDER</v>
          </cell>
          <cell r="E2313">
            <v>57142856</v>
          </cell>
          <cell r="F2313">
            <v>88642856</v>
          </cell>
          <cell r="G2313">
            <v>0</v>
          </cell>
          <cell r="H2313">
            <v>31500000</v>
          </cell>
        </row>
        <row r="2314">
          <cell r="C2314" t="str">
            <v>79010901</v>
          </cell>
          <cell r="D2314" t="str">
            <v>GECMIS YIL KARL</v>
          </cell>
          <cell r="E2314">
            <v>47619047</v>
          </cell>
          <cell r="F2314">
            <v>47619047</v>
          </cell>
          <cell r="G2314">
            <v>0</v>
          </cell>
          <cell r="H2314">
            <v>0</v>
          </cell>
        </row>
        <row r="2315">
          <cell r="C2315" t="str">
            <v>79011901</v>
          </cell>
          <cell r="D2315" t="str">
            <v>G.MENKUL KİRA G</v>
          </cell>
          <cell r="E2315">
            <v>0</v>
          </cell>
          <cell r="F2315">
            <v>423728813</v>
          </cell>
          <cell r="G2315">
            <v>0</v>
          </cell>
          <cell r="H2315">
            <v>423728813</v>
          </cell>
        </row>
        <row r="2316">
          <cell r="C2316" t="str">
            <v>79012901</v>
          </cell>
          <cell r="D2316" t="str">
            <v>TAH. GEC.ALACAK</v>
          </cell>
          <cell r="E2316">
            <v>0</v>
          </cell>
          <cell r="F2316">
            <v>810221454725</v>
          </cell>
          <cell r="G2316">
            <v>0</v>
          </cell>
          <cell r="H2316">
            <v>810221454725</v>
          </cell>
        </row>
        <row r="2317">
          <cell r="C2317" t="str">
            <v>79090901</v>
          </cell>
          <cell r="D2317" t="str">
            <v>GENEL MUDURLUK</v>
          </cell>
          <cell r="E2317">
            <v>0</v>
          </cell>
          <cell r="F2317">
            <v>6661564934088</v>
          </cell>
          <cell r="G2317">
            <v>0</v>
          </cell>
          <cell r="H2317">
            <v>6661564934088</v>
          </cell>
        </row>
        <row r="2318">
          <cell r="C2318" t="str">
            <v>79099901</v>
          </cell>
          <cell r="D2318" t="str">
            <v>DIGER GELIRLER</v>
          </cell>
          <cell r="E2318">
            <v>22746000922</v>
          </cell>
          <cell r="F2318">
            <v>81567575534.479996</v>
          </cell>
          <cell r="G2318">
            <v>0</v>
          </cell>
          <cell r="H2318">
            <v>58821574612.480003</v>
          </cell>
        </row>
        <row r="2319">
          <cell r="C2319" t="str">
            <v/>
          </cell>
          <cell r="E2319" t="str">
            <v>----------------------</v>
          </cell>
          <cell r="F2319" t="str">
            <v>----------------------</v>
          </cell>
          <cell r="G2319" t="str">
            <v>----------------------</v>
          </cell>
          <cell r="H2319" t="str">
            <v>----------------------</v>
          </cell>
        </row>
        <row r="2320">
          <cell r="C2320" t="str">
            <v>790HESAP</v>
          </cell>
          <cell r="D2320" t="str">
            <v>LAMI...:</v>
          </cell>
          <cell r="E2320">
            <v>62704696134</v>
          </cell>
          <cell r="F2320">
            <v>10612154500541.301</v>
          </cell>
          <cell r="G2320">
            <v>0</v>
          </cell>
          <cell r="H2320">
            <v>10549449804407.301</v>
          </cell>
        </row>
        <row r="2321">
          <cell r="C2321" t="str">
            <v/>
          </cell>
        </row>
        <row r="2322">
          <cell r="C2322" t="str">
            <v>791902</v>
          </cell>
          <cell r="D2322" t="str">
            <v>KAR PAYI DISI G</v>
          </cell>
          <cell r="E2322">
            <v>163077671</v>
          </cell>
          <cell r="F2322">
            <v>8788107508</v>
          </cell>
          <cell r="G2322">
            <v>0</v>
          </cell>
          <cell r="H2322">
            <v>8625029837</v>
          </cell>
        </row>
        <row r="2323">
          <cell r="C2323" t="str">
            <v>791921</v>
          </cell>
          <cell r="D2323" t="str">
            <v>KAR PAYI DISI G</v>
          </cell>
          <cell r="E2323">
            <v>47814843</v>
          </cell>
          <cell r="F2323">
            <v>1259214477</v>
          </cell>
          <cell r="G2323">
            <v>0</v>
          </cell>
          <cell r="H2323">
            <v>1211399634</v>
          </cell>
        </row>
        <row r="2324">
          <cell r="C2324" t="str">
            <v>79101902</v>
          </cell>
          <cell r="D2324" t="str">
            <v>HABERL.GIDERLER</v>
          </cell>
          <cell r="E2324">
            <v>163077671</v>
          </cell>
          <cell r="F2324">
            <v>8788107508</v>
          </cell>
          <cell r="G2324">
            <v>0</v>
          </cell>
          <cell r="H2324">
            <v>8625029837</v>
          </cell>
        </row>
        <row r="2325">
          <cell r="C2325" t="str">
            <v>79101921</v>
          </cell>
          <cell r="D2325" t="str">
            <v>HABERL.GIDERLER</v>
          </cell>
          <cell r="E2325">
            <v>47814843</v>
          </cell>
          <cell r="F2325">
            <v>1259214477</v>
          </cell>
          <cell r="G2325">
            <v>0</v>
          </cell>
          <cell r="H2325">
            <v>1211399634</v>
          </cell>
        </row>
        <row r="2326">
          <cell r="C2326" t="str">
            <v>791010902</v>
          </cell>
          <cell r="D2326" t="str">
            <v>POSTA GIDERLERI</v>
          </cell>
          <cell r="E2326">
            <v>0</v>
          </cell>
          <cell r="F2326">
            <v>576714286</v>
          </cell>
          <cell r="G2326">
            <v>0</v>
          </cell>
          <cell r="H2326">
            <v>576714286</v>
          </cell>
        </row>
        <row r="2327">
          <cell r="C2327" t="str">
            <v>791013902</v>
          </cell>
          <cell r="D2327" t="str">
            <v>TELEKS, TELEFAK</v>
          </cell>
          <cell r="E2327">
            <v>163077671</v>
          </cell>
          <cell r="F2327">
            <v>8211393222</v>
          </cell>
          <cell r="G2327">
            <v>0</v>
          </cell>
          <cell r="H2327">
            <v>8048315551</v>
          </cell>
        </row>
        <row r="2328">
          <cell r="C2328" t="str">
            <v>791013921</v>
          </cell>
          <cell r="D2328" t="str">
            <v>TELEKS, TELEFAK</v>
          </cell>
          <cell r="E2328">
            <v>47814843</v>
          </cell>
          <cell r="F2328">
            <v>1259214477</v>
          </cell>
          <cell r="G2328">
            <v>0</v>
          </cell>
          <cell r="H2328">
            <v>1211399634</v>
          </cell>
        </row>
        <row r="2329">
          <cell r="C2329" t="str">
            <v/>
          </cell>
          <cell r="E2329" t="str">
            <v>----------------------</v>
          </cell>
          <cell r="F2329" t="str">
            <v>----------------------</v>
          </cell>
          <cell r="G2329" t="str">
            <v>----------------------</v>
          </cell>
          <cell r="H2329" t="str">
            <v>----------------------</v>
          </cell>
        </row>
        <row r="2330">
          <cell r="C2330" t="str">
            <v>791HESAP</v>
          </cell>
          <cell r="D2330" t="str">
            <v>LAMI...:</v>
          </cell>
          <cell r="E2330">
            <v>210892514</v>
          </cell>
          <cell r="F2330">
            <v>10047321985</v>
          </cell>
          <cell r="G2330">
            <v>0</v>
          </cell>
          <cell r="H2330">
            <v>9836429471</v>
          </cell>
        </row>
        <row r="2331">
          <cell r="C2331" t="str">
            <v/>
          </cell>
        </row>
        <row r="2332">
          <cell r="C2332" t="str">
            <v/>
          </cell>
          <cell r="E2332" t="str">
            <v>----------------------</v>
          </cell>
          <cell r="F2332" t="str">
            <v>----------------------</v>
          </cell>
          <cell r="G2332" t="str">
            <v>----------------------</v>
          </cell>
          <cell r="H2332" t="str">
            <v>----------------------</v>
          </cell>
        </row>
        <row r="2333">
          <cell r="C2333" t="str">
            <v>7GRU</v>
          </cell>
          <cell r="D2333" t="str">
            <v>LAMI</v>
          </cell>
          <cell r="E2333">
            <v>64282504017702</v>
          </cell>
          <cell r="F2333">
            <v>140292481458422</v>
          </cell>
          <cell r="G2333">
            <v>707533729237</v>
          </cell>
          <cell r="H2333">
            <v>76717511169957.594</v>
          </cell>
        </row>
        <row r="2334">
          <cell r="C2334" t="str">
            <v/>
          </cell>
        </row>
        <row r="2335">
          <cell r="C2335" t="str">
            <v>810901</v>
          </cell>
          <cell r="D2335" t="str">
            <v>PERSONEL GIDERL</v>
          </cell>
          <cell r="E2335">
            <v>12771881026107</v>
          </cell>
          <cell r="F2335">
            <v>434936102234</v>
          </cell>
          <cell r="G2335">
            <v>12336944923873</v>
          </cell>
          <cell r="H2335">
            <v>0</v>
          </cell>
        </row>
        <row r="2336">
          <cell r="C2336" t="str">
            <v>81000901</v>
          </cell>
          <cell r="D2336" t="str">
            <v>AYLIK VE UCRETL</v>
          </cell>
          <cell r="E2336">
            <v>6861398494732</v>
          </cell>
          <cell r="F2336">
            <v>107377663581</v>
          </cell>
          <cell r="G2336">
            <v>6754020831151</v>
          </cell>
          <cell r="H2336">
            <v>0</v>
          </cell>
        </row>
        <row r="2337">
          <cell r="C2337" t="str">
            <v>810000901</v>
          </cell>
          <cell r="D2337" t="str">
            <v>YONETIM KURULU</v>
          </cell>
          <cell r="E2337">
            <v>109892413188</v>
          </cell>
          <cell r="F2337">
            <v>0</v>
          </cell>
          <cell r="G2337">
            <v>109892413188</v>
          </cell>
          <cell r="H2337">
            <v>0</v>
          </cell>
        </row>
        <row r="2338">
          <cell r="C2338" t="str">
            <v>810001901</v>
          </cell>
          <cell r="D2338" t="str">
            <v>MEMUR AYLIK VE</v>
          </cell>
          <cell r="E2338">
            <v>6739223880714</v>
          </cell>
          <cell r="F2338">
            <v>107377663581</v>
          </cell>
          <cell r="G2338">
            <v>6631846217133</v>
          </cell>
          <cell r="H2338">
            <v>0</v>
          </cell>
        </row>
        <row r="2339">
          <cell r="C2339" t="str">
            <v>810003901</v>
          </cell>
          <cell r="D2339" t="str">
            <v>DENETCILER</v>
          </cell>
          <cell r="E2339">
            <v>12282200830</v>
          </cell>
          <cell r="F2339">
            <v>0</v>
          </cell>
          <cell r="G2339">
            <v>12282200830</v>
          </cell>
          <cell r="H2339">
            <v>0</v>
          </cell>
        </row>
        <row r="2340">
          <cell r="C2340" t="str">
            <v>81001901</v>
          </cell>
          <cell r="D2340" t="str">
            <v>ODENEKLER</v>
          </cell>
          <cell r="E2340">
            <v>2596794537050</v>
          </cell>
          <cell r="F2340">
            <v>84881053215</v>
          </cell>
          <cell r="G2340">
            <v>2511913483835</v>
          </cell>
          <cell r="H2340">
            <v>0</v>
          </cell>
        </row>
        <row r="2341">
          <cell r="C2341" t="str">
            <v>810010901</v>
          </cell>
          <cell r="D2341" t="str">
            <v>KASA TAZ. HES.</v>
          </cell>
          <cell r="E2341">
            <v>56510000145</v>
          </cell>
          <cell r="F2341">
            <v>1140834394</v>
          </cell>
          <cell r="G2341">
            <v>55369165751</v>
          </cell>
          <cell r="H2341">
            <v>0</v>
          </cell>
        </row>
        <row r="2342">
          <cell r="C2342" t="str">
            <v>810013901</v>
          </cell>
          <cell r="D2342" t="str">
            <v>FAZLA MESAI UCR</v>
          </cell>
          <cell r="E2342">
            <v>84885860501</v>
          </cell>
          <cell r="F2342">
            <v>1372706667</v>
          </cell>
          <cell r="G2342">
            <v>83513153834</v>
          </cell>
          <cell r="H2342">
            <v>0</v>
          </cell>
        </row>
        <row r="2343">
          <cell r="C2343" t="str">
            <v>810014901</v>
          </cell>
          <cell r="D2343" t="str">
            <v>IKRAMIYELER</v>
          </cell>
          <cell r="E2343">
            <v>1737698148780</v>
          </cell>
          <cell r="F2343">
            <v>23688912154</v>
          </cell>
          <cell r="G2343">
            <v>1714009236626</v>
          </cell>
          <cell r="H2343">
            <v>0</v>
          </cell>
        </row>
        <row r="2344">
          <cell r="C2344" t="str">
            <v>810015901</v>
          </cell>
          <cell r="D2344" t="str">
            <v>IZIN UCRETLERI</v>
          </cell>
          <cell r="E2344">
            <v>54590607424</v>
          </cell>
          <cell r="F2344">
            <v>9308100000</v>
          </cell>
          <cell r="G2344">
            <v>45282507424</v>
          </cell>
          <cell r="H2344">
            <v>0</v>
          </cell>
        </row>
        <row r="2345">
          <cell r="C2345" t="str">
            <v>810017901</v>
          </cell>
          <cell r="D2345" t="str">
            <v>PERFORMANS PRİM</v>
          </cell>
          <cell r="E2345">
            <v>663109920200</v>
          </cell>
          <cell r="F2345">
            <v>49370500000</v>
          </cell>
          <cell r="G2345">
            <v>613739420200</v>
          </cell>
          <cell r="H2345">
            <v>0</v>
          </cell>
        </row>
        <row r="2346">
          <cell r="C2346" t="str">
            <v>81003901</v>
          </cell>
          <cell r="D2346" t="str">
            <v>SOSYAL YARDIM V</v>
          </cell>
          <cell r="E2346">
            <v>652862459922</v>
          </cell>
          <cell r="F2346">
            <v>210524809746</v>
          </cell>
          <cell r="G2346">
            <v>442337650176</v>
          </cell>
          <cell r="H2346">
            <v>0</v>
          </cell>
        </row>
        <row r="2347">
          <cell r="C2347" t="str">
            <v>810030901</v>
          </cell>
          <cell r="D2347" t="str">
            <v>SAGLIK GİDERİ</v>
          </cell>
          <cell r="E2347">
            <v>12857653251</v>
          </cell>
          <cell r="F2347">
            <v>0</v>
          </cell>
          <cell r="G2347">
            <v>12857653251</v>
          </cell>
          <cell r="H2347">
            <v>0</v>
          </cell>
        </row>
        <row r="2348">
          <cell r="C2348" t="str">
            <v>810031901</v>
          </cell>
          <cell r="D2348" t="str">
            <v>COCUK YARDIMI</v>
          </cell>
          <cell r="E2348">
            <v>16134775000</v>
          </cell>
          <cell r="F2348">
            <v>164475000</v>
          </cell>
          <cell r="G2348">
            <v>15970300000</v>
          </cell>
          <cell r="H2348">
            <v>0</v>
          </cell>
        </row>
        <row r="2349">
          <cell r="C2349" t="str">
            <v>810032901</v>
          </cell>
          <cell r="D2349" t="str">
            <v>GIYIM GİDERİ</v>
          </cell>
          <cell r="E2349">
            <v>398669946485</v>
          </cell>
          <cell r="F2349">
            <v>208219148305</v>
          </cell>
          <cell r="G2349">
            <v>190450798180</v>
          </cell>
          <cell r="H2349">
            <v>0</v>
          </cell>
        </row>
        <row r="2350">
          <cell r="C2350" t="str">
            <v>810033901</v>
          </cell>
          <cell r="D2350" t="str">
            <v>ULASIM YARDIMI</v>
          </cell>
          <cell r="E2350">
            <v>206863736883</v>
          </cell>
          <cell r="F2350">
            <v>1860338985</v>
          </cell>
          <cell r="G2350">
            <v>205003397898</v>
          </cell>
          <cell r="H2350">
            <v>0</v>
          </cell>
        </row>
        <row r="2351">
          <cell r="C2351" t="str">
            <v>810034901</v>
          </cell>
          <cell r="D2351" t="str">
            <v>ÖLÜM YARDIMI</v>
          </cell>
          <cell r="E2351">
            <v>400000000</v>
          </cell>
          <cell r="F2351">
            <v>0</v>
          </cell>
          <cell r="G2351">
            <v>400000000</v>
          </cell>
          <cell r="H2351">
            <v>0</v>
          </cell>
        </row>
        <row r="2352">
          <cell r="C2352" t="str">
            <v>810035901</v>
          </cell>
          <cell r="D2352" t="str">
            <v>EVLENME YARDIMI</v>
          </cell>
          <cell r="E2352">
            <v>2837250000</v>
          </cell>
          <cell r="F2352">
            <v>0</v>
          </cell>
          <cell r="G2352">
            <v>2837250000</v>
          </cell>
          <cell r="H2352">
            <v>0</v>
          </cell>
        </row>
        <row r="2353">
          <cell r="C2353" t="str">
            <v>810036901</v>
          </cell>
          <cell r="D2353" t="str">
            <v>DOĞUM YARDIMI</v>
          </cell>
          <cell r="E2353">
            <v>2025000000</v>
          </cell>
          <cell r="F2353">
            <v>0</v>
          </cell>
          <cell r="G2353">
            <v>2025000000</v>
          </cell>
          <cell r="H2353">
            <v>0</v>
          </cell>
        </row>
        <row r="2354">
          <cell r="C2354" t="str">
            <v>810037901</v>
          </cell>
          <cell r="D2354" t="str">
            <v>YAKACAK YARDIMI</v>
          </cell>
          <cell r="E2354">
            <v>585000000</v>
          </cell>
          <cell r="F2354">
            <v>150000000</v>
          </cell>
          <cell r="G2354">
            <v>435000000</v>
          </cell>
          <cell r="H2354">
            <v>0</v>
          </cell>
        </row>
        <row r="2355">
          <cell r="C2355" t="str">
            <v>810039901</v>
          </cell>
          <cell r="D2355" t="str">
            <v>DİĞER SOSYAL YA</v>
          </cell>
          <cell r="E2355">
            <v>12489098303</v>
          </cell>
          <cell r="F2355">
            <v>130847456</v>
          </cell>
          <cell r="G2355">
            <v>12358250847</v>
          </cell>
          <cell r="H2355">
            <v>0</v>
          </cell>
        </row>
        <row r="2356">
          <cell r="C2356" t="str">
            <v>81004901</v>
          </cell>
          <cell r="D2356" t="str">
            <v>YOLLUKLAR</v>
          </cell>
          <cell r="E2356">
            <v>166092933628</v>
          </cell>
          <cell r="F2356">
            <v>5117640534</v>
          </cell>
          <cell r="G2356">
            <v>160975293094</v>
          </cell>
          <cell r="H2356">
            <v>0</v>
          </cell>
        </row>
        <row r="2357">
          <cell r="C2357" t="str">
            <v>810040901</v>
          </cell>
          <cell r="D2357" t="str">
            <v>GÖREV YOLLUKLAR</v>
          </cell>
          <cell r="E2357">
            <v>152251353434</v>
          </cell>
          <cell r="F2357">
            <v>4475776128</v>
          </cell>
          <cell r="G2357">
            <v>147775577306</v>
          </cell>
          <cell r="H2357">
            <v>0</v>
          </cell>
        </row>
        <row r="2358">
          <cell r="C2358" t="str">
            <v>810040901</v>
          </cell>
          <cell r="D2358" t="str">
            <v>UCAK GIDERI</v>
          </cell>
          <cell r="E2358">
            <v>46558987127</v>
          </cell>
          <cell r="F2358">
            <v>3136047422</v>
          </cell>
          <cell r="G2358">
            <v>43422939705</v>
          </cell>
          <cell r="H2358">
            <v>0</v>
          </cell>
        </row>
        <row r="2359">
          <cell r="C2359" t="str">
            <v>810040901</v>
          </cell>
          <cell r="D2359" t="str">
            <v>SEHIRICI YOL GI</v>
          </cell>
          <cell r="E2359">
            <v>3879935624</v>
          </cell>
          <cell r="F2359">
            <v>63622034</v>
          </cell>
          <cell r="G2359">
            <v>3816313590</v>
          </cell>
          <cell r="H2359">
            <v>0</v>
          </cell>
        </row>
        <row r="2360">
          <cell r="C2360" t="str">
            <v>810040901</v>
          </cell>
          <cell r="D2360" t="str">
            <v>YEMEK GIDERI</v>
          </cell>
          <cell r="E2360">
            <v>5466195191</v>
          </cell>
          <cell r="F2360">
            <v>383191417</v>
          </cell>
          <cell r="G2360">
            <v>5083003774</v>
          </cell>
          <cell r="H2360">
            <v>0</v>
          </cell>
        </row>
        <row r="2361">
          <cell r="C2361" t="str">
            <v>810040901</v>
          </cell>
          <cell r="D2361" t="str">
            <v>SEHIRLERARASI Y</v>
          </cell>
          <cell r="E2361">
            <v>24463800853</v>
          </cell>
          <cell r="F2361">
            <v>423728814</v>
          </cell>
          <cell r="G2361">
            <v>24040072039</v>
          </cell>
          <cell r="H2361">
            <v>0</v>
          </cell>
        </row>
        <row r="2362">
          <cell r="C2362" t="str">
            <v>810040901</v>
          </cell>
          <cell r="D2362" t="str">
            <v>HARCIRAH</v>
          </cell>
          <cell r="E2362">
            <v>37288136</v>
          </cell>
          <cell r="F2362">
            <v>0</v>
          </cell>
          <cell r="G2362">
            <v>37288136</v>
          </cell>
          <cell r="H2362">
            <v>0</v>
          </cell>
        </row>
        <row r="2363">
          <cell r="C2363" t="str">
            <v>810040901</v>
          </cell>
          <cell r="D2363" t="str">
            <v>KONAKLAMA</v>
          </cell>
          <cell r="E2363">
            <v>71226018497</v>
          </cell>
          <cell r="F2363">
            <v>468127119</v>
          </cell>
          <cell r="G2363">
            <v>70757891378</v>
          </cell>
          <cell r="H2363">
            <v>0</v>
          </cell>
        </row>
        <row r="2364">
          <cell r="C2364" t="str">
            <v>810040901</v>
          </cell>
          <cell r="D2364" t="str">
            <v>DİGER</v>
          </cell>
          <cell r="E2364">
            <v>619128006</v>
          </cell>
          <cell r="F2364">
            <v>1059322</v>
          </cell>
          <cell r="G2364">
            <v>618068684</v>
          </cell>
          <cell r="H2364">
            <v>0</v>
          </cell>
        </row>
        <row r="2365">
          <cell r="C2365" t="str">
            <v>810041901</v>
          </cell>
          <cell r="D2365" t="str">
            <v>MUFETTIS YOLLUK</v>
          </cell>
          <cell r="E2365">
            <v>13841580194</v>
          </cell>
          <cell r="F2365">
            <v>641864406</v>
          </cell>
          <cell r="G2365">
            <v>13199715788</v>
          </cell>
          <cell r="H2365">
            <v>0</v>
          </cell>
        </row>
        <row r="2366">
          <cell r="C2366" t="str">
            <v>810041901</v>
          </cell>
          <cell r="D2366" t="str">
            <v>UCAK GIDERI</v>
          </cell>
          <cell r="E2366">
            <v>641864406</v>
          </cell>
          <cell r="F2366">
            <v>641864406</v>
          </cell>
          <cell r="G2366">
            <v>0</v>
          </cell>
          <cell r="H2366">
            <v>0</v>
          </cell>
        </row>
        <row r="2367">
          <cell r="C2367" t="str">
            <v>810041901</v>
          </cell>
          <cell r="D2367" t="str">
            <v>SEHIRICI YOL GI</v>
          </cell>
          <cell r="E2367">
            <v>115889831</v>
          </cell>
          <cell r="F2367">
            <v>0</v>
          </cell>
          <cell r="G2367">
            <v>115889831</v>
          </cell>
          <cell r="H2367">
            <v>0</v>
          </cell>
        </row>
        <row r="2368">
          <cell r="C2368" t="str">
            <v>810041901</v>
          </cell>
          <cell r="D2368" t="str">
            <v>YEMEK GIDERI</v>
          </cell>
          <cell r="E2368">
            <v>1732006791</v>
          </cell>
          <cell r="F2368">
            <v>0</v>
          </cell>
          <cell r="G2368">
            <v>1732006791</v>
          </cell>
          <cell r="H2368">
            <v>0</v>
          </cell>
        </row>
        <row r="2369">
          <cell r="C2369" t="str">
            <v>810041901</v>
          </cell>
          <cell r="D2369" t="str">
            <v>SEHIRLERARASI Y</v>
          </cell>
          <cell r="E2369">
            <v>3115593218</v>
          </cell>
          <cell r="F2369">
            <v>0</v>
          </cell>
          <cell r="G2369">
            <v>3115593218</v>
          </cell>
          <cell r="H2369">
            <v>0</v>
          </cell>
        </row>
        <row r="2370">
          <cell r="C2370" t="str">
            <v>810041901</v>
          </cell>
          <cell r="D2370" t="str">
            <v>KONAKLAMA</v>
          </cell>
          <cell r="E2370">
            <v>8149838989</v>
          </cell>
          <cell r="F2370">
            <v>0</v>
          </cell>
          <cell r="G2370">
            <v>8149838989</v>
          </cell>
          <cell r="H2370">
            <v>0</v>
          </cell>
        </row>
        <row r="2371">
          <cell r="C2371" t="str">
            <v>810041901</v>
          </cell>
          <cell r="D2371" t="str">
            <v>DİGER</v>
          </cell>
          <cell r="E2371">
            <v>86386959</v>
          </cell>
          <cell r="F2371">
            <v>0</v>
          </cell>
          <cell r="G2371">
            <v>86386959</v>
          </cell>
          <cell r="H2371">
            <v>0</v>
          </cell>
        </row>
        <row r="2372">
          <cell r="C2372" t="str">
            <v>81005901</v>
          </cell>
          <cell r="D2372" t="str">
            <v>SIGORTA PRIMLER</v>
          </cell>
          <cell r="E2372">
            <v>1431234541496</v>
          </cell>
          <cell r="F2372">
            <v>20134979242</v>
          </cell>
          <cell r="G2372">
            <v>1411099562254</v>
          </cell>
          <cell r="H2372">
            <v>0</v>
          </cell>
        </row>
        <row r="2373">
          <cell r="C2373" t="str">
            <v>810050901</v>
          </cell>
          <cell r="D2373" t="str">
            <v>S.S.K.PRIM BANK</v>
          </cell>
          <cell r="E2373">
            <v>1307670690645</v>
          </cell>
          <cell r="F2373">
            <v>18528513969</v>
          </cell>
          <cell r="G2373">
            <v>1289142176676</v>
          </cell>
          <cell r="H2373">
            <v>0</v>
          </cell>
        </row>
        <row r="2374">
          <cell r="C2374" t="str">
            <v>810054901</v>
          </cell>
          <cell r="D2374" t="str">
            <v>İŞSİZLİK SİG. K</v>
          </cell>
          <cell r="E2374">
            <v>123563850851</v>
          </cell>
          <cell r="F2374">
            <v>1606465273</v>
          </cell>
          <cell r="G2374">
            <v>121957385578</v>
          </cell>
          <cell r="H2374">
            <v>0</v>
          </cell>
        </row>
        <row r="2375">
          <cell r="C2375" t="str">
            <v>81006901</v>
          </cell>
          <cell r="D2375" t="str">
            <v>IHBAR TAZMİNATI</v>
          </cell>
          <cell r="E2375">
            <v>50586892223</v>
          </cell>
          <cell r="F2375">
            <v>0</v>
          </cell>
          <cell r="G2375">
            <v>50586892223</v>
          </cell>
          <cell r="H2375">
            <v>0</v>
          </cell>
        </row>
        <row r="2376">
          <cell r="C2376" t="str">
            <v>81007901</v>
          </cell>
          <cell r="D2376" t="str">
            <v>KIDEM TAZMİNATI</v>
          </cell>
          <cell r="E2376">
            <v>201526369526</v>
          </cell>
          <cell r="F2376">
            <v>5923316027</v>
          </cell>
          <cell r="G2376">
            <v>195603053499</v>
          </cell>
          <cell r="H2376">
            <v>0</v>
          </cell>
        </row>
        <row r="2377">
          <cell r="C2377" t="str">
            <v>81008901</v>
          </cell>
          <cell r="D2377" t="str">
            <v>EGITIM GIDERLER</v>
          </cell>
          <cell r="E2377">
            <v>319029589197</v>
          </cell>
          <cell r="F2377">
            <v>0</v>
          </cell>
          <cell r="G2377">
            <v>319029589197</v>
          </cell>
          <cell r="H2377">
            <v>0</v>
          </cell>
        </row>
        <row r="2378">
          <cell r="C2378" t="str">
            <v>81010901</v>
          </cell>
          <cell r="D2378" t="str">
            <v>YEMEK GIDERLERI</v>
          </cell>
          <cell r="E2378">
            <v>439842869960</v>
          </cell>
          <cell r="F2378">
            <v>878267595</v>
          </cell>
          <cell r="G2378">
            <v>438964602365</v>
          </cell>
          <cell r="H2378">
            <v>0</v>
          </cell>
        </row>
        <row r="2379">
          <cell r="C2379" t="str">
            <v>81012901</v>
          </cell>
          <cell r="D2379" t="str">
            <v>CAY OCAGI GIDER</v>
          </cell>
          <cell r="E2379">
            <v>52512338373</v>
          </cell>
          <cell r="F2379">
            <v>98372294</v>
          </cell>
          <cell r="G2379">
            <v>52413966079</v>
          </cell>
          <cell r="H2379">
            <v>0</v>
          </cell>
        </row>
        <row r="2380">
          <cell r="C2380" t="str">
            <v/>
          </cell>
          <cell r="E2380" t="str">
            <v>----------------------</v>
          </cell>
          <cell r="F2380" t="str">
            <v>----------------------</v>
          </cell>
          <cell r="G2380" t="str">
            <v>----------------------</v>
          </cell>
          <cell r="H2380" t="str">
            <v>----------------------</v>
          </cell>
        </row>
        <row r="2381">
          <cell r="C2381" t="str">
            <v>810HESAP</v>
          </cell>
          <cell r="D2381" t="str">
            <v>LAMI...:</v>
          </cell>
          <cell r="E2381">
            <v>12771881026107</v>
          </cell>
          <cell r="F2381">
            <v>434936102234</v>
          </cell>
          <cell r="G2381">
            <v>12336944923873</v>
          </cell>
          <cell r="H2381">
            <v>0</v>
          </cell>
        </row>
        <row r="2382">
          <cell r="C2382" t="str">
            <v/>
          </cell>
        </row>
        <row r="2383">
          <cell r="C2383" t="str">
            <v>820901</v>
          </cell>
          <cell r="D2383" t="str">
            <v>PROVIZYONLAR</v>
          </cell>
          <cell r="E2383">
            <v>900455291146</v>
          </cell>
          <cell r="F2383">
            <v>0</v>
          </cell>
          <cell r="G2383">
            <v>900455291146</v>
          </cell>
          <cell r="H2383">
            <v>0</v>
          </cell>
        </row>
        <row r="2384">
          <cell r="C2384" t="str">
            <v>82000901</v>
          </cell>
          <cell r="D2384" t="str">
            <v>NAKDI VE GNAKDI</v>
          </cell>
          <cell r="E2384">
            <v>336106877071</v>
          </cell>
          <cell r="F2384">
            <v>0</v>
          </cell>
          <cell r="G2384">
            <v>336106877071</v>
          </cell>
          <cell r="H2384">
            <v>0</v>
          </cell>
        </row>
        <row r="2385">
          <cell r="C2385" t="str">
            <v>820002901</v>
          </cell>
          <cell r="D2385" t="str">
            <v>ÖZEL KARŞILIK G</v>
          </cell>
          <cell r="E2385">
            <v>336106877071</v>
          </cell>
          <cell r="F2385">
            <v>0</v>
          </cell>
          <cell r="G2385">
            <v>336106877071</v>
          </cell>
          <cell r="H2385">
            <v>0</v>
          </cell>
        </row>
        <row r="2386">
          <cell r="C2386" t="str">
            <v>82001901</v>
          </cell>
          <cell r="D2386" t="str">
            <v>KIDEM TAZM.PROV</v>
          </cell>
          <cell r="E2386">
            <v>96417000000</v>
          </cell>
          <cell r="F2386">
            <v>0</v>
          </cell>
          <cell r="G2386">
            <v>96417000000</v>
          </cell>
          <cell r="H2386">
            <v>0</v>
          </cell>
        </row>
        <row r="2387">
          <cell r="C2387" t="str">
            <v>82003901</v>
          </cell>
          <cell r="D2387" t="str">
            <v>GENEL KARŞILIKL</v>
          </cell>
          <cell r="E2387">
            <v>116631554157</v>
          </cell>
          <cell r="F2387">
            <v>0</v>
          </cell>
          <cell r="G2387">
            <v>116631554157</v>
          </cell>
          <cell r="H2387">
            <v>0</v>
          </cell>
        </row>
        <row r="2388">
          <cell r="C2388" t="str">
            <v>82004901</v>
          </cell>
          <cell r="D2388" t="str">
            <v>GÜVENCE FONU Gİ</v>
          </cell>
          <cell r="E2388">
            <v>351299859918</v>
          </cell>
          <cell r="F2388">
            <v>0</v>
          </cell>
          <cell r="G2388">
            <v>351299859918</v>
          </cell>
          <cell r="H2388">
            <v>0</v>
          </cell>
        </row>
        <row r="2389">
          <cell r="C2389" t="str">
            <v/>
          </cell>
          <cell r="E2389" t="str">
            <v>----------------------</v>
          </cell>
          <cell r="F2389" t="str">
            <v>----------------------</v>
          </cell>
          <cell r="G2389" t="str">
            <v>----------------------</v>
          </cell>
          <cell r="H2389" t="str">
            <v>----------------------</v>
          </cell>
        </row>
        <row r="2390">
          <cell r="C2390" t="str">
            <v>820HESAP</v>
          </cell>
          <cell r="D2390" t="str">
            <v>LAMI...:</v>
          </cell>
          <cell r="E2390">
            <v>900455291146</v>
          </cell>
          <cell r="F2390">
            <v>0</v>
          </cell>
          <cell r="G2390">
            <v>900455291146</v>
          </cell>
          <cell r="H2390">
            <v>0</v>
          </cell>
        </row>
        <row r="2391">
          <cell r="C2391" t="str">
            <v/>
          </cell>
        </row>
        <row r="2392">
          <cell r="C2392" t="str">
            <v>830901</v>
          </cell>
          <cell r="D2392" t="str">
            <v>VERGI VE HARCLA</v>
          </cell>
          <cell r="E2392">
            <v>1548530463494</v>
          </cell>
          <cell r="F2392">
            <v>44752960375</v>
          </cell>
          <cell r="G2392">
            <v>1503777503119</v>
          </cell>
          <cell r="H2392">
            <v>0</v>
          </cell>
        </row>
        <row r="2393">
          <cell r="C2393" t="str">
            <v>83000901</v>
          </cell>
          <cell r="D2393" t="str">
            <v>BANKA VE SIGORT</v>
          </cell>
          <cell r="E2393">
            <v>247013210</v>
          </cell>
          <cell r="F2393">
            <v>0</v>
          </cell>
          <cell r="G2393">
            <v>247013210</v>
          </cell>
          <cell r="H2393">
            <v>0</v>
          </cell>
        </row>
        <row r="2394">
          <cell r="C2394" t="str">
            <v>83001901</v>
          </cell>
          <cell r="D2394" t="str">
            <v>EMLAK VERGILERI</v>
          </cell>
          <cell r="E2394">
            <v>46421377500</v>
          </cell>
          <cell r="F2394">
            <v>2239969000</v>
          </cell>
          <cell r="G2394">
            <v>44181408500</v>
          </cell>
          <cell r="H2394">
            <v>0</v>
          </cell>
        </row>
        <row r="2395">
          <cell r="C2395" t="str">
            <v>83002901</v>
          </cell>
          <cell r="D2395" t="str">
            <v>M. TASIT VERGIS</v>
          </cell>
          <cell r="E2395">
            <v>35640876000</v>
          </cell>
          <cell r="F2395">
            <v>144880000</v>
          </cell>
          <cell r="G2395">
            <v>35495996000</v>
          </cell>
          <cell r="H2395">
            <v>0</v>
          </cell>
        </row>
        <row r="2396">
          <cell r="C2396" t="str">
            <v>83003901</v>
          </cell>
          <cell r="D2396" t="str">
            <v>BELEDIYE VERGI</v>
          </cell>
          <cell r="E2396">
            <v>140728571010</v>
          </cell>
          <cell r="F2396">
            <v>0</v>
          </cell>
          <cell r="G2396">
            <v>140728571010</v>
          </cell>
          <cell r="H2396">
            <v>0</v>
          </cell>
        </row>
        <row r="2397">
          <cell r="C2397" t="str">
            <v>830031901</v>
          </cell>
          <cell r="D2397" t="str">
            <v>ILAN VE REKLAM</v>
          </cell>
          <cell r="E2397">
            <v>4702589594</v>
          </cell>
          <cell r="F2397">
            <v>0</v>
          </cell>
          <cell r="G2397">
            <v>4702589594</v>
          </cell>
          <cell r="H2397">
            <v>0</v>
          </cell>
        </row>
        <row r="2398">
          <cell r="C2398" t="str">
            <v>830032901</v>
          </cell>
          <cell r="D2398" t="str">
            <v>BELEDIYE HARCLA</v>
          </cell>
          <cell r="E2398">
            <v>175599576</v>
          </cell>
          <cell r="F2398">
            <v>0</v>
          </cell>
          <cell r="G2398">
            <v>175599576</v>
          </cell>
          <cell r="H2398">
            <v>0</v>
          </cell>
        </row>
        <row r="2399">
          <cell r="C2399" t="str">
            <v>830033901</v>
          </cell>
          <cell r="D2399" t="str">
            <v>CEVRE TEMIZLIK</v>
          </cell>
          <cell r="E2399">
            <v>2528931840</v>
          </cell>
          <cell r="F2399">
            <v>0</v>
          </cell>
          <cell r="G2399">
            <v>2528931840</v>
          </cell>
          <cell r="H2399">
            <v>0</v>
          </cell>
        </row>
        <row r="2400">
          <cell r="C2400" t="str">
            <v>830034901</v>
          </cell>
          <cell r="D2400" t="str">
            <v>KURULUS HARCLAR</v>
          </cell>
          <cell r="E2400">
            <v>133321450000</v>
          </cell>
          <cell r="F2400">
            <v>0</v>
          </cell>
          <cell r="G2400">
            <v>133321450000</v>
          </cell>
          <cell r="H2400">
            <v>0</v>
          </cell>
        </row>
        <row r="2401">
          <cell r="C2401" t="str">
            <v>83004901</v>
          </cell>
          <cell r="D2401" t="str">
            <v>DAMGA VERGISI</v>
          </cell>
          <cell r="E2401">
            <v>1194330279570</v>
          </cell>
          <cell r="F2401">
            <v>40523716240</v>
          </cell>
          <cell r="G2401">
            <v>1153806563330</v>
          </cell>
          <cell r="H2401">
            <v>0</v>
          </cell>
        </row>
        <row r="2402">
          <cell r="C2402" t="str">
            <v>83005901</v>
          </cell>
          <cell r="D2402" t="str">
            <v>NOTER HARC VE T</v>
          </cell>
          <cell r="E2402">
            <v>56786078951</v>
          </cell>
          <cell r="F2402">
            <v>786970380</v>
          </cell>
          <cell r="G2402">
            <v>55999108571</v>
          </cell>
          <cell r="H2402">
            <v>0</v>
          </cell>
        </row>
        <row r="2403">
          <cell r="C2403" t="str">
            <v>83006901</v>
          </cell>
          <cell r="D2403" t="str">
            <v>MAHKEME HARCLAR</v>
          </cell>
          <cell r="E2403">
            <v>717910000</v>
          </cell>
          <cell r="F2403">
            <v>0</v>
          </cell>
          <cell r="G2403">
            <v>717910000</v>
          </cell>
          <cell r="H2403">
            <v>0</v>
          </cell>
        </row>
        <row r="2404">
          <cell r="C2404" t="str">
            <v>83007901</v>
          </cell>
          <cell r="D2404" t="str">
            <v>ICRA HARC VE RE</v>
          </cell>
          <cell r="E2404">
            <v>2950000</v>
          </cell>
          <cell r="F2404">
            <v>0</v>
          </cell>
          <cell r="G2404">
            <v>2950000</v>
          </cell>
          <cell r="H2404">
            <v>0</v>
          </cell>
        </row>
        <row r="2405">
          <cell r="C2405" t="str">
            <v>83008901</v>
          </cell>
          <cell r="D2405" t="str">
            <v>VERGI CEZ.VE GE</v>
          </cell>
          <cell r="E2405">
            <v>612000000</v>
          </cell>
          <cell r="F2405">
            <v>612000000</v>
          </cell>
          <cell r="G2405">
            <v>0</v>
          </cell>
          <cell r="H2405">
            <v>0</v>
          </cell>
        </row>
        <row r="2406">
          <cell r="C2406" t="str">
            <v>83099901</v>
          </cell>
          <cell r="D2406" t="str">
            <v>DIGER VERGI VE</v>
          </cell>
          <cell r="E2406">
            <v>73043407253</v>
          </cell>
          <cell r="F2406">
            <v>445424755</v>
          </cell>
          <cell r="G2406">
            <v>72597982498</v>
          </cell>
          <cell r="H2406">
            <v>0</v>
          </cell>
        </row>
        <row r="2407">
          <cell r="C2407" t="str">
            <v/>
          </cell>
          <cell r="E2407" t="str">
            <v>----------------------</v>
          </cell>
          <cell r="F2407" t="str">
            <v>----------------------</v>
          </cell>
          <cell r="G2407" t="str">
            <v>----------------------</v>
          </cell>
          <cell r="H2407" t="str">
            <v>----------------------</v>
          </cell>
        </row>
        <row r="2408">
          <cell r="C2408" t="str">
            <v>830HESAP</v>
          </cell>
          <cell r="D2408" t="str">
            <v>LAMI...:</v>
          </cell>
          <cell r="E2408">
            <v>1548530463494</v>
          </cell>
          <cell r="F2408">
            <v>44752960375</v>
          </cell>
          <cell r="G2408">
            <v>1503777503119</v>
          </cell>
          <cell r="H2408">
            <v>0</v>
          </cell>
        </row>
        <row r="2409">
          <cell r="C2409" t="str">
            <v/>
          </cell>
        </row>
        <row r="2410">
          <cell r="C2410" t="str">
            <v>840901</v>
          </cell>
          <cell r="D2410" t="str">
            <v>TP ISL.VER.KOM.</v>
          </cell>
          <cell r="E2410">
            <v>3255500955211</v>
          </cell>
          <cell r="F2410">
            <v>2203428084</v>
          </cell>
          <cell r="G2410">
            <v>3253297527127</v>
          </cell>
          <cell r="H2410">
            <v>0</v>
          </cell>
        </row>
        <row r="2411">
          <cell r="C2411" t="str">
            <v>84002901</v>
          </cell>
          <cell r="D2411" t="str">
            <v>BANKALARA</v>
          </cell>
          <cell r="E2411">
            <v>132647513227</v>
          </cell>
          <cell r="F2411">
            <v>1378027565</v>
          </cell>
          <cell r="G2411">
            <v>131269485662</v>
          </cell>
          <cell r="H2411">
            <v>0</v>
          </cell>
        </row>
        <row r="2412">
          <cell r="C2412" t="str">
            <v>840022901</v>
          </cell>
          <cell r="D2412" t="str">
            <v>TEMINAT MEKTUBU</v>
          </cell>
          <cell r="E2412">
            <v>2503968206</v>
          </cell>
          <cell r="F2412">
            <v>42000000</v>
          </cell>
          <cell r="G2412">
            <v>2461968206</v>
          </cell>
          <cell r="H2412">
            <v>0</v>
          </cell>
        </row>
        <row r="2413">
          <cell r="C2413" t="str">
            <v>840023901</v>
          </cell>
          <cell r="D2413" t="str">
            <v>MUH. VERİLEN MA</v>
          </cell>
          <cell r="E2413">
            <v>11268720275</v>
          </cell>
          <cell r="F2413">
            <v>1209759965</v>
          </cell>
          <cell r="G2413">
            <v>10058960310</v>
          </cell>
          <cell r="H2413">
            <v>0</v>
          </cell>
        </row>
        <row r="2414">
          <cell r="C2414" t="str">
            <v>840024901</v>
          </cell>
          <cell r="D2414" t="str">
            <v>HAVALE KOMISYON</v>
          </cell>
          <cell r="E2414">
            <v>34262820488</v>
          </cell>
          <cell r="F2414">
            <v>80287600</v>
          </cell>
          <cell r="G2414">
            <v>34182532888</v>
          </cell>
          <cell r="H2414">
            <v>0</v>
          </cell>
        </row>
        <row r="2415">
          <cell r="C2415" t="str">
            <v>840025901</v>
          </cell>
          <cell r="D2415" t="str">
            <v>HİSSE SENEDİ AL</v>
          </cell>
          <cell r="E2415">
            <v>561338246</v>
          </cell>
          <cell r="F2415">
            <v>0</v>
          </cell>
          <cell r="G2415">
            <v>561338246</v>
          </cell>
          <cell r="H2415">
            <v>0</v>
          </cell>
        </row>
        <row r="2416">
          <cell r="C2416" t="str">
            <v>840026901</v>
          </cell>
          <cell r="D2416" t="str">
            <v>TAKAS PROVİZYON</v>
          </cell>
          <cell r="E2416">
            <v>60742820000</v>
          </cell>
          <cell r="F2416">
            <v>17250000</v>
          </cell>
          <cell r="G2416">
            <v>60725570000</v>
          </cell>
          <cell r="H2416">
            <v>0</v>
          </cell>
        </row>
        <row r="2417">
          <cell r="C2417" t="str">
            <v>840027901</v>
          </cell>
          <cell r="D2417" t="str">
            <v>KREDİ KART KOMİ</v>
          </cell>
          <cell r="E2417">
            <v>20180216921</v>
          </cell>
          <cell r="F2417">
            <v>21230000</v>
          </cell>
          <cell r="G2417">
            <v>20158986921</v>
          </cell>
          <cell r="H2417">
            <v>0</v>
          </cell>
        </row>
        <row r="2418">
          <cell r="C2418" t="str">
            <v>840029901</v>
          </cell>
          <cell r="D2418" t="str">
            <v>DIGER</v>
          </cell>
          <cell r="E2418">
            <v>3127629091</v>
          </cell>
          <cell r="F2418">
            <v>7500000</v>
          </cell>
          <cell r="G2418">
            <v>3120129091</v>
          </cell>
          <cell r="H2418">
            <v>0</v>
          </cell>
        </row>
        <row r="2419">
          <cell r="C2419" t="str">
            <v>84007901</v>
          </cell>
          <cell r="D2419" t="str">
            <v>KREDİ KARTI PUA</v>
          </cell>
          <cell r="E2419">
            <v>334764428500</v>
          </cell>
          <cell r="F2419">
            <v>0</v>
          </cell>
          <cell r="G2419">
            <v>334764428500</v>
          </cell>
          <cell r="H2419">
            <v>0</v>
          </cell>
        </row>
        <row r="2420">
          <cell r="C2420" t="str">
            <v>840070901</v>
          </cell>
          <cell r="D2420" t="str">
            <v>FAMILY PARA GİD</v>
          </cell>
          <cell r="E2420">
            <v>334764428500</v>
          </cell>
          <cell r="F2420">
            <v>0</v>
          </cell>
          <cell r="G2420">
            <v>334764428500</v>
          </cell>
          <cell r="H2420">
            <v>0</v>
          </cell>
        </row>
        <row r="2421">
          <cell r="C2421" t="str">
            <v>84008901</v>
          </cell>
          <cell r="D2421" t="str">
            <v>POS KOMİSYON Gİ</v>
          </cell>
          <cell r="E2421">
            <v>2786854877965</v>
          </cell>
          <cell r="F2421">
            <v>825365519</v>
          </cell>
          <cell r="G2421">
            <v>2786029512446</v>
          </cell>
          <cell r="H2421">
            <v>0</v>
          </cell>
        </row>
        <row r="2422">
          <cell r="C2422" t="str">
            <v>840080901</v>
          </cell>
          <cell r="D2422" t="str">
            <v>POS KOMİSYON Gİ</v>
          </cell>
          <cell r="E2422">
            <v>2786854877965</v>
          </cell>
          <cell r="F2422">
            <v>825365519</v>
          </cell>
          <cell r="G2422">
            <v>2786029512446</v>
          </cell>
          <cell r="H2422">
            <v>0</v>
          </cell>
        </row>
        <row r="2423">
          <cell r="C2423" t="str">
            <v>84099901</v>
          </cell>
          <cell r="D2423" t="str">
            <v>DIGER KOMISYON</v>
          </cell>
          <cell r="E2423">
            <v>1234135519</v>
          </cell>
          <cell r="F2423">
            <v>35000</v>
          </cell>
          <cell r="G2423">
            <v>1234100519</v>
          </cell>
          <cell r="H2423">
            <v>0</v>
          </cell>
        </row>
        <row r="2424">
          <cell r="C2424" t="str">
            <v/>
          </cell>
          <cell r="E2424" t="str">
            <v>----------------------</v>
          </cell>
          <cell r="F2424" t="str">
            <v>----------------------</v>
          </cell>
          <cell r="G2424" t="str">
            <v>----------------------</v>
          </cell>
          <cell r="H2424" t="str">
            <v>----------------------</v>
          </cell>
        </row>
        <row r="2425">
          <cell r="C2425" t="str">
            <v>840HESAP</v>
          </cell>
          <cell r="D2425" t="str">
            <v>LAMI...:</v>
          </cell>
          <cell r="E2425">
            <v>3255500955211</v>
          </cell>
          <cell r="F2425">
            <v>2203428084</v>
          </cell>
          <cell r="G2425">
            <v>3253297527127</v>
          </cell>
          <cell r="H2425">
            <v>0</v>
          </cell>
        </row>
        <row r="2426">
          <cell r="C2426" t="str">
            <v/>
          </cell>
        </row>
        <row r="2427">
          <cell r="C2427" t="str">
            <v>841902</v>
          </cell>
          <cell r="D2427" t="str">
            <v>YP ISL.VER KOM</v>
          </cell>
          <cell r="E2427">
            <v>12681201126.49</v>
          </cell>
          <cell r="F2427">
            <v>0</v>
          </cell>
          <cell r="G2427">
            <v>12681201126.49</v>
          </cell>
          <cell r="H2427">
            <v>0</v>
          </cell>
        </row>
        <row r="2428">
          <cell r="C2428" t="str">
            <v>841911</v>
          </cell>
          <cell r="D2428" t="str">
            <v>YP ISL.VER KOM</v>
          </cell>
          <cell r="E2428">
            <v>873934212.35000002</v>
          </cell>
          <cell r="F2428">
            <v>0</v>
          </cell>
          <cell r="G2428">
            <v>873934212.35000002</v>
          </cell>
          <cell r="H2428">
            <v>0</v>
          </cell>
        </row>
        <row r="2429">
          <cell r="C2429" t="str">
            <v>841913</v>
          </cell>
          <cell r="D2429" t="str">
            <v>YP ISL.VER KOM</v>
          </cell>
          <cell r="E2429">
            <v>923007421.67999995</v>
          </cell>
          <cell r="F2429">
            <v>0</v>
          </cell>
          <cell r="G2429">
            <v>923007421.67999995</v>
          </cell>
          <cell r="H2429">
            <v>0</v>
          </cell>
        </row>
        <row r="2430">
          <cell r="C2430" t="str">
            <v>841918</v>
          </cell>
          <cell r="D2430" t="str">
            <v>YP ISL.VER KOM</v>
          </cell>
          <cell r="E2430">
            <v>16012706003.549999</v>
          </cell>
          <cell r="F2430">
            <v>0</v>
          </cell>
          <cell r="G2430">
            <v>16012706003.549999</v>
          </cell>
          <cell r="H2430">
            <v>0</v>
          </cell>
        </row>
        <row r="2431">
          <cell r="C2431" t="str">
            <v>841921</v>
          </cell>
          <cell r="D2431" t="str">
            <v>YP ISL.VER KOM</v>
          </cell>
          <cell r="E2431">
            <v>4223758732.6500001</v>
          </cell>
          <cell r="F2431">
            <v>379852368.35000002</v>
          </cell>
          <cell r="G2431">
            <v>3843906364.3000002</v>
          </cell>
          <cell r="H2431">
            <v>0</v>
          </cell>
        </row>
        <row r="2432">
          <cell r="C2432" t="str">
            <v>84102902</v>
          </cell>
          <cell r="D2432" t="str">
            <v>BANKALARA</v>
          </cell>
          <cell r="E2432">
            <v>7557340455.4899998</v>
          </cell>
          <cell r="F2432">
            <v>0</v>
          </cell>
          <cell r="G2432">
            <v>7557340455.4899998</v>
          </cell>
          <cell r="H2432">
            <v>0</v>
          </cell>
        </row>
        <row r="2433">
          <cell r="C2433" t="str">
            <v>84102911</v>
          </cell>
          <cell r="D2433" t="str">
            <v>BANKALARA</v>
          </cell>
          <cell r="E2433">
            <v>873934212.35000002</v>
          </cell>
          <cell r="F2433">
            <v>0</v>
          </cell>
          <cell r="G2433">
            <v>873934212.35000002</v>
          </cell>
          <cell r="H2433">
            <v>0</v>
          </cell>
        </row>
        <row r="2434">
          <cell r="C2434" t="str">
            <v>84102913</v>
          </cell>
          <cell r="D2434" t="str">
            <v>BANKALARA</v>
          </cell>
          <cell r="E2434">
            <v>923007421.67999995</v>
          </cell>
          <cell r="F2434">
            <v>0</v>
          </cell>
          <cell r="G2434">
            <v>923007421.67999995</v>
          </cell>
          <cell r="H2434">
            <v>0</v>
          </cell>
        </row>
        <row r="2435">
          <cell r="C2435" t="str">
            <v>84102918</v>
          </cell>
          <cell r="D2435" t="str">
            <v>BANKALARA</v>
          </cell>
          <cell r="E2435">
            <v>16012706003.549999</v>
          </cell>
          <cell r="F2435">
            <v>0</v>
          </cell>
          <cell r="G2435">
            <v>16012706003.549999</v>
          </cell>
          <cell r="H2435">
            <v>0</v>
          </cell>
        </row>
        <row r="2436">
          <cell r="C2436" t="str">
            <v>84102921</v>
          </cell>
          <cell r="D2436" t="str">
            <v>BANKALARA</v>
          </cell>
          <cell r="E2436">
            <v>4223758732.6500001</v>
          </cell>
          <cell r="F2436">
            <v>379852368.35000002</v>
          </cell>
          <cell r="G2436">
            <v>3843906364.3000002</v>
          </cell>
          <cell r="H2436">
            <v>0</v>
          </cell>
        </row>
        <row r="2437">
          <cell r="C2437" t="str">
            <v>841023902</v>
          </cell>
          <cell r="D2437" t="str">
            <v>Y.DISI MUHAB.VE</v>
          </cell>
          <cell r="E2437">
            <v>7557340455.4899998</v>
          </cell>
          <cell r="F2437">
            <v>0</v>
          </cell>
          <cell r="G2437">
            <v>7557340455.4899998</v>
          </cell>
          <cell r="H2437">
            <v>0</v>
          </cell>
        </row>
        <row r="2438">
          <cell r="C2438" t="str">
            <v>841023911</v>
          </cell>
          <cell r="D2438" t="str">
            <v>Y.DISI MUHAB.VE</v>
          </cell>
          <cell r="E2438">
            <v>873934212.35000002</v>
          </cell>
          <cell r="F2438">
            <v>0</v>
          </cell>
          <cell r="G2438">
            <v>873934212.35000002</v>
          </cell>
          <cell r="H2438">
            <v>0</v>
          </cell>
        </row>
        <row r="2439">
          <cell r="C2439" t="str">
            <v>841023913</v>
          </cell>
          <cell r="D2439" t="str">
            <v>Y.DISI MUHAB.VE</v>
          </cell>
          <cell r="E2439">
            <v>923007421.67999995</v>
          </cell>
          <cell r="F2439">
            <v>0</v>
          </cell>
          <cell r="G2439">
            <v>923007421.67999995</v>
          </cell>
          <cell r="H2439">
            <v>0</v>
          </cell>
        </row>
        <row r="2440">
          <cell r="C2440" t="str">
            <v>841023918</v>
          </cell>
          <cell r="D2440" t="str">
            <v>Y.DISI MUHAB.VE</v>
          </cell>
          <cell r="E2440">
            <v>16012706003.549999</v>
          </cell>
          <cell r="F2440">
            <v>0</v>
          </cell>
          <cell r="G2440">
            <v>16012706003.549999</v>
          </cell>
          <cell r="H2440">
            <v>0</v>
          </cell>
        </row>
        <row r="2441">
          <cell r="C2441" t="str">
            <v>841023921</v>
          </cell>
          <cell r="D2441" t="str">
            <v>Y.DISI MUHAB.VE</v>
          </cell>
          <cell r="E2441">
            <v>4223758732.6500001</v>
          </cell>
          <cell r="F2441">
            <v>379852368.35000002</v>
          </cell>
          <cell r="G2441">
            <v>3843906364.3000002</v>
          </cell>
          <cell r="H2441">
            <v>0</v>
          </cell>
        </row>
        <row r="2442">
          <cell r="C2442" t="str">
            <v>84120902</v>
          </cell>
          <cell r="D2442" t="str">
            <v>KRED.KART.Y.DIS</v>
          </cell>
          <cell r="E2442">
            <v>5123860671</v>
          </cell>
          <cell r="F2442">
            <v>0</v>
          </cell>
          <cell r="G2442">
            <v>5123860671</v>
          </cell>
          <cell r="H2442">
            <v>0</v>
          </cell>
        </row>
        <row r="2443">
          <cell r="C2443" t="str">
            <v>841200902</v>
          </cell>
          <cell r="D2443" t="str">
            <v>VISA Y.DISI VER</v>
          </cell>
          <cell r="E2443">
            <v>5123860671</v>
          </cell>
          <cell r="F2443">
            <v>0</v>
          </cell>
          <cell r="G2443">
            <v>5123860671</v>
          </cell>
          <cell r="H2443">
            <v>0</v>
          </cell>
        </row>
        <row r="2444">
          <cell r="C2444" t="str">
            <v/>
          </cell>
          <cell r="E2444" t="str">
            <v>----------------------</v>
          </cell>
          <cell r="F2444" t="str">
            <v>----------------------</v>
          </cell>
          <cell r="G2444" t="str">
            <v>----------------------</v>
          </cell>
          <cell r="H2444" t="str">
            <v>----------------------</v>
          </cell>
        </row>
        <row r="2445">
          <cell r="C2445" t="str">
            <v>841HESAP</v>
          </cell>
          <cell r="D2445" t="str">
            <v>LAMI...:</v>
          </cell>
          <cell r="E2445">
            <v>34714607496.720001</v>
          </cell>
          <cell r="F2445">
            <v>379852368.35000002</v>
          </cell>
          <cell r="G2445">
            <v>34334755128.369999</v>
          </cell>
          <cell r="H2445">
            <v>0</v>
          </cell>
        </row>
        <row r="2446">
          <cell r="C2446" t="str">
            <v/>
          </cell>
        </row>
        <row r="2447">
          <cell r="C2447" t="str">
            <v>850901</v>
          </cell>
          <cell r="D2447" t="str">
            <v>AMORTISMAN GIDE</v>
          </cell>
          <cell r="E2447">
            <v>64936760529839</v>
          </cell>
          <cell r="F2447">
            <v>41841720411050</v>
          </cell>
          <cell r="G2447">
            <v>23095040118789</v>
          </cell>
          <cell r="H2447">
            <v>0</v>
          </cell>
        </row>
        <row r="2448">
          <cell r="C2448" t="str">
            <v>85000901</v>
          </cell>
          <cell r="D2448" t="str">
            <v>MENKULLER AMORT</v>
          </cell>
          <cell r="E2448">
            <v>3798806951527</v>
          </cell>
          <cell r="F2448">
            <v>2185421288122</v>
          </cell>
          <cell r="G2448">
            <v>1613385663405</v>
          </cell>
          <cell r="H2448">
            <v>0</v>
          </cell>
        </row>
        <row r="2449">
          <cell r="C2449" t="str">
            <v>85001901</v>
          </cell>
          <cell r="D2449" t="str">
            <v>GAYRIMENKULLER</v>
          </cell>
          <cell r="E2449">
            <v>9706391861077</v>
          </cell>
          <cell r="F2449">
            <v>9704671751650</v>
          </cell>
          <cell r="G2449">
            <v>1720109427</v>
          </cell>
          <cell r="H2449">
            <v>0</v>
          </cell>
        </row>
        <row r="2450">
          <cell r="C2450" t="str">
            <v>85002901</v>
          </cell>
          <cell r="D2450" t="str">
            <v>ILK TESIS AMORT</v>
          </cell>
          <cell r="E2450">
            <v>213126105317</v>
          </cell>
          <cell r="F2450">
            <v>102348205911</v>
          </cell>
          <cell r="G2450">
            <v>110777899406</v>
          </cell>
          <cell r="H2450">
            <v>0</v>
          </cell>
        </row>
        <row r="2451">
          <cell r="C2451" t="str">
            <v>85003901</v>
          </cell>
          <cell r="D2451" t="str">
            <v>OZEL MALIYET BE</v>
          </cell>
          <cell r="E2451">
            <v>830609571077</v>
          </cell>
          <cell r="F2451">
            <v>568104535527</v>
          </cell>
          <cell r="G2451">
            <v>262505035550</v>
          </cell>
          <cell r="H2451">
            <v>0</v>
          </cell>
        </row>
        <row r="2452">
          <cell r="C2452" t="str">
            <v>85004901</v>
          </cell>
          <cell r="D2452" t="str">
            <v>LEASING MENKUL</v>
          </cell>
          <cell r="E2452">
            <v>46991818294266</v>
          </cell>
          <cell r="F2452">
            <v>26901456120585</v>
          </cell>
          <cell r="G2452">
            <v>20090362173681</v>
          </cell>
          <cell r="H2452">
            <v>0</v>
          </cell>
        </row>
        <row r="2453">
          <cell r="C2453" t="str">
            <v>85005901</v>
          </cell>
          <cell r="D2453" t="str">
            <v>LEASİNG GAYRİME</v>
          </cell>
          <cell r="E2453">
            <v>3396007746575</v>
          </cell>
          <cell r="F2453">
            <v>2379718509255</v>
          </cell>
          <cell r="G2453">
            <v>1016289237320</v>
          </cell>
          <cell r="H2453">
            <v>0</v>
          </cell>
        </row>
        <row r="2454">
          <cell r="C2454" t="str">
            <v/>
          </cell>
          <cell r="E2454" t="str">
            <v>----------------------</v>
          </cell>
          <cell r="F2454" t="str">
            <v>----------------------</v>
          </cell>
          <cell r="G2454" t="str">
            <v>----------------------</v>
          </cell>
          <cell r="H2454" t="str">
            <v>----------------------</v>
          </cell>
        </row>
        <row r="2455">
          <cell r="C2455" t="str">
            <v>850HESAP</v>
          </cell>
          <cell r="D2455" t="str">
            <v>LAMI...:</v>
          </cell>
          <cell r="E2455">
            <v>64936760529839</v>
          </cell>
          <cell r="F2455">
            <v>41841720411050</v>
          </cell>
          <cell r="G2455">
            <v>23095040118789</v>
          </cell>
          <cell r="H2455">
            <v>0</v>
          </cell>
        </row>
        <row r="2456">
          <cell r="C2456" t="str">
            <v/>
          </cell>
        </row>
        <row r="2457">
          <cell r="C2457" t="str">
            <v>861902</v>
          </cell>
          <cell r="D2457" t="str">
            <v>KAMBIYO ZARARLA</v>
          </cell>
          <cell r="E2457">
            <v>78120084412633</v>
          </cell>
          <cell r="F2457">
            <v>44790010996264</v>
          </cell>
          <cell r="G2457">
            <v>33330073416369</v>
          </cell>
          <cell r="H2457">
            <v>0</v>
          </cell>
        </row>
        <row r="2458">
          <cell r="C2458" t="str">
            <v>861903</v>
          </cell>
          <cell r="D2458" t="str">
            <v>KAMBIYO ZARARLA</v>
          </cell>
          <cell r="E2458">
            <v>2948472545</v>
          </cell>
          <cell r="F2458">
            <v>0</v>
          </cell>
          <cell r="G2458">
            <v>2948472545</v>
          </cell>
          <cell r="H2458">
            <v>0</v>
          </cell>
        </row>
        <row r="2459">
          <cell r="C2459" t="str">
            <v>861907</v>
          </cell>
          <cell r="D2459" t="str">
            <v>KAMBIYO ZARARLA</v>
          </cell>
          <cell r="E2459">
            <v>16987950384</v>
          </cell>
          <cell r="F2459">
            <v>0</v>
          </cell>
          <cell r="G2459">
            <v>16987950384</v>
          </cell>
          <cell r="H2459">
            <v>0</v>
          </cell>
        </row>
        <row r="2460">
          <cell r="C2460" t="str">
            <v>861910</v>
          </cell>
          <cell r="D2460" t="str">
            <v>KAMBIYO ZARARLA</v>
          </cell>
          <cell r="E2460">
            <v>4548837608</v>
          </cell>
          <cell r="F2460">
            <v>0</v>
          </cell>
          <cell r="G2460">
            <v>4548837608</v>
          </cell>
          <cell r="H2460">
            <v>0</v>
          </cell>
        </row>
        <row r="2461">
          <cell r="C2461" t="str">
            <v>861911</v>
          </cell>
          <cell r="D2461" t="str">
            <v>KAMBIYO ZARARLA</v>
          </cell>
          <cell r="E2461">
            <v>51167119099</v>
          </cell>
          <cell r="F2461">
            <v>0</v>
          </cell>
          <cell r="G2461">
            <v>51167119099</v>
          </cell>
          <cell r="H2461">
            <v>0</v>
          </cell>
        </row>
        <row r="2462">
          <cell r="C2462" t="str">
            <v>861913</v>
          </cell>
          <cell r="D2462" t="str">
            <v>KAMBIYO ZARARLA</v>
          </cell>
          <cell r="E2462">
            <v>32688076868</v>
          </cell>
          <cell r="F2462">
            <v>0</v>
          </cell>
          <cell r="G2462">
            <v>32688076868</v>
          </cell>
          <cell r="H2462">
            <v>0</v>
          </cell>
        </row>
        <row r="2463">
          <cell r="C2463" t="str">
            <v>861914</v>
          </cell>
          <cell r="D2463" t="str">
            <v>KAMBIYO ZARARLA</v>
          </cell>
          <cell r="E2463">
            <v>50626969</v>
          </cell>
          <cell r="F2463">
            <v>0</v>
          </cell>
          <cell r="G2463">
            <v>50626969</v>
          </cell>
          <cell r="H2463">
            <v>0</v>
          </cell>
        </row>
        <row r="2464">
          <cell r="C2464" t="str">
            <v>861916</v>
          </cell>
          <cell r="D2464" t="str">
            <v>KAMBIYO ZARARLA</v>
          </cell>
          <cell r="E2464">
            <v>8151560759</v>
          </cell>
          <cell r="F2464">
            <v>0</v>
          </cell>
          <cell r="G2464">
            <v>8151560759</v>
          </cell>
          <cell r="H2464">
            <v>0</v>
          </cell>
        </row>
        <row r="2465">
          <cell r="C2465" t="str">
            <v>861917</v>
          </cell>
          <cell r="D2465" t="str">
            <v>KAMBIYO ZARARLA</v>
          </cell>
          <cell r="E2465">
            <v>229660146235</v>
          </cell>
          <cell r="F2465">
            <v>0</v>
          </cell>
          <cell r="G2465">
            <v>229660146235</v>
          </cell>
          <cell r="H2465">
            <v>0</v>
          </cell>
        </row>
        <row r="2466">
          <cell r="C2466" t="str">
            <v>861918</v>
          </cell>
          <cell r="D2466" t="str">
            <v>KAMBIYO ZARARLA</v>
          </cell>
          <cell r="E2466">
            <v>14117728115</v>
          </cell>
          <cell r="F2466">
            <v>0</v>
          </cell>
          <cell r="G2466">
            <v>14117728115</v>
          </cell>
          <cell r="H2466">
            <v>0</v>
          </cell>
        </row>
        <row r="2467">
          <cell r="C2467" t="str">
            <v>861921</v>
          </cell>
          <cell r="D2467" t="str">
            <v>KAMBIYO ZARARLA</v>
          </cell>
          <cell r="E2467">
            <v>37550692026020</v>
          </cell>
          <cell r="F2467">
            <v>20062227888917</v>
          </cell>
          <cell r="G2467">
            <v>17488464137103</v>
          </cell>
          <cell r="H2467">
            <v>0</v>
          </cell>
        </row>
        <row r="2468">
          <cell r="C2468" t="str">
            <v>86101902</v>
          </cell>
          <cell r="D2468" t="str">
            <v>EF.VE DÖV.AL/SA</v>
          </cell>
          <cell r="E2468">
            <v>14430009253412</v>
          </cell>
          <cell r="F2468">
            <v>0</v>
          </cell>
          <cell r="G2468">
            <v>14430009253412</v>
          </cell>
          <cell r="H2468">
            <v>0</v>
          </cell>
        </row>
        <row r="2469">
          <cell r="C2469" t="str">
            <v>86101902</v>
          </cell>
          <cell r="D2469" t="str">
            <v>DTH.LARA AIT EV</v>
          </cell>
          <cell r="E2469">
            <v>342064611787</v>
          </cell>
          <cell r="F2469">
            <v>0</v>
          </cell>
          <cell r="G2469">
            <v>342064611787</v>
          </cell>
          <cell r="H2469">
            <v>0</v>
          </cell>
        </row>
        <row r="2470">
          <cell r="C2470" t="str">
            <v>86101902</v>
          </cell>
          <cell r="D2470" t="str">
            <v>DOV.KRE.AIT EVA</v>
          </cell>
          <cell r="E2470">
            <v>13973802397</v>
          </cell>
          <cell r="F2470">
            <v>0</v>
          </cell>
          <cell r="G2470">
            <v>13973802397</v>
          </cell>
          <cell r="H2470">
            <v>0</v>
          </cell>
        </row>
        <row r="2471">
          <cell r="C2471" t="str">
            <v>86101902</v>
          </cell>
          <cell r="D2471" t="str">
            <v>TE.IHR.AKR.BD.A</v>
          </cell>
          <cell r="E2471">
            <v>974344944296</v>
          </cell>
          <cell r="F2471">
            <v>0</v>
          </cell>
          <cell r="G2471">
            <v>974344944296</v>
          </cell>
          <cell r="H2471">
            <v>0</v>
          </cell>
        </row>
        <row r="2472">
          <cell r="C2472" t="str">
            <v>86101902</v>
          </cell>
          <cell r="D2472" t="str">
            <v>GN MD.LUK ISL A</v>
          </cell>
          <cell r="E2472">
            <v>11960720386589</v>
          </cell>
          <cell r="F2472">
            <v>0</v>
          </cell>
          <cell r="G2472">
            <v>11960720386589</v>
          </cell>
          <cell r="H2472">
            <v>0</v>
          </cell>
        </row>
        <row r="2473">
          <cell r="C2473" t="str">
            <v>86101902</v>
          </cell>
          <cell r="D2473" t="str">
            <v>EFEKT.AIT EVZ.Z</v>
          </cell>
          <cell r="E2473">
            <v>1138905508343</v>
          </cell>
          <cell r="F2473">
            <v>0</v>
          </cell>
          <cell r="G2473">
            <v>1138905508343</v>
          </cell>
          <cell r="H2473">
            <v>0</v>
          </cell>
        </row>
        <row r="2474">
          <cell r="C2474" t="str">
            <v>86101903</v>
          </cell>
          <cell r="D2474" t="str">
            <v>EF.VE DÖV.AL/SA</v>
          </cell>
          <cell r="E2474">
            <v>2948472545</v>
          </cell>
          <cell r="F2474">
            <v>0</v>
          </cell>
          <cell r="G2474">
            <v>2948472545</v>
          </cell>
          <cell r="H2474">
            <v>0</v>
          </cell>
        </row>
        <row r="2475">
          <cell r="C2475" t="str">
            <v>86101903</v>
          </cell>
          <cell r="D2475" t="str">
            <v>GN MD.LUK ISL A</v>
          </cell>
          <cell r="E2475">
            <v>2948472545</v>
          </cell>
          <cell r="F2475">
            <v>0</v>
          </cell>
          <cell r="G2475">
            <v>2948472545</v>
          </cell>
          <cell r="H2475">
            <v>0</v>
          </cell>
        </row>
        <row r="2476">
          <cell r="C2476" t="str">
            <v>86101907</v>
          </cell>
          <cell r="D2476" t="str">
            <v>EF.VE DÖV.AL/SA</v>
          </cell>
          <cell r="E2476">
            <v>14843895778</v>
          </cell>
          <cell r="F2476">
            <v>0</v>
          </cell>
          <cell r="G2476">
            <v>14843895778</v>
          </cell>
          <cell r="H2476">
            <v>0</v>
          </cell>
        </row>
        <row r="2477">
          <cell r="C2477" t="str">
            <v>86101907</v>
          </cell>
          <cell r="D2477" t="str">
            <v>DTH.LARA AIT EV</v>
          </cell>
          <cell r="E2477">
            <v>2569652000</v>
          </cell>
          <cell r="F2477">
            <v>0</v>
          </cell>
          <cell r="G2477">
            <v>2569652000</v>
          </cell>
          <cell r="H2477">
            <v>0</v>
          </cell>
        </row>
        <row r="2478">
          <cell r="C2478" t="str">
            <v>86101907</v>
          </cell>
          <cell r="D2478" t="str">
            <v>TE.IHR.AKR.BD.A</v>
          </cell>
          <cell r="E2478">
            <v>1002164</v>
          </cell>
          <cell r="F2478">
            <v>0</v>
          </cell>
          <cell r="G2478">
            <v>1002164</v>
          </cell>
          <cell r="H2478">
            <v>0</v>
          </cell>
        </row>
        <row r="2479">
          <cell r="C2479" t="str">
            <v>86101907</v>
          </cell>
          <cell r="D2479" t="str">
            <v>GN MD.LUK ISL A</v>
          </cell>
          <cell r="E2479">
            <v>12217811581</v>
          </cell>
          <cell r="F2479">
            <v>0</v>
          </cell>
          <cell r="G2479">
            <v>12217811581</v>
          </cell>
          <cell r="H2479">
            <v>0</v>
          </cell>
        </row>
        <row r="2480">
          <cell r="C2480" t="str">
            <v>86101907</v>
          </cell>
          <cell r="D2480" t="str">
            <v>EFEKT.AIT EVZ.Z</v>
          </cell>
          <cell r="E2480">
            <v>55430033</v>
          </cell>
          <cell r="F2480">
            <v>0</v>
          </cell>
          <cell r="G2480">
            <v>55430033</v>
          </cell>
          <cell r="H2480">
            <v>0</v>
          </cell>
        </row>
        <row r="2481">
          <cell r="C2481" t="str">
            <v>86101910</v>
          </cell>
          <cell r="D2481" t="str">
            <v>EF.VE DÖV.AL/SA</v>
          </cell>
          <cell r="E2481">
            <v>4015326016</v>
          </cell>
          <cell r="F2481">
            <v>0</v>
          </cell>
          <cell r="G2481">
            <v>4015326016</v>
          </cell>
          <cell r="H2481">
            <v>0</v>
          </cell>
        </row>
        <row r="2482">
          <cell r="C2482" t="str">
            <v>86101910</v>
          </cell>
          <cell r="D2482" t="str">
            <v>TE.IHR.AKR.BD.A</v>
          </cell>
          <cell r="E2482">
            <v>1434895</v>
          </cell>
          <cell r="F2482">
            <v>0</v>
          </cell>
          <cell r="G2482">
            <v>1434895</v>
          </cell>
          <cell r="H2482">
            <v>0</v>
          </cell>
        </row>
        <row r="2483">
          <cell r="C2483" t="str">
            <v>86101910</v>
          </cell>
          <cell r="D2483" t="str">
            <v>GN MD.LUK ISL A</v>
          </cell>
          <cell r="E2483">
            <v>3983460333</v>
          </cell>
          <cell r="F2483">
            <v>0</v>
          </cell>
          <cell r="G2483">
            <v>3983460333</v>
          </cell>
          <cell r="H2483">
            <v>0</v>
          </cell>
        </row>
        <row r="2484">
          <cell r="C2484" t="str">
            <v>86101910</v>
          </cell>
          <cell r="D2484" t="str">
            <v>EFEKT.AIT EVZ.Z</v>
          </cell>
          <cell r="E2484">
            <v>30430788</v>
          </cell>
          <cell r="F2484">
            <v>0</v>
          </cell>
          <cell r="G2484">
            <v>30430788</v>
          </cell>
          <cell r="H2484">
            <v>0</v>
          </cell>
        </row>
        <row r="2485">
          <cell r="C2485" t="str">
            <v>86101911</v>
          </cell>
          <cell r="D2485" t="str">
            <v>EF.VE DÖV.AL/SA</v>
          </cell>
          <cell r="E2485">
            <v>39521420685</v>
          </cell>
          <cell r="F2485">
            <v>0</v>
          </cell>
          <cell r="G2485">
            <v>39521420685</v>
          </cell>
          <cell r="H2485">
            <v>0</v>
          </cell>
        </row>
        <row r="2486">
          <cell r="C2486" t="str">
            <v>86101911</v>
          </cell>
          <cell r="D2486" t="str">
            <v>DTH.LARA AIT EV</v>
          </cell>
          <cell r="E2486">
            <v>11090608</v>
          </cell>
          <cell r="F2486">
            <v>0</v>
          </cell>
          <cell r="G2486">
            <v>11090608</v>
          </cell>
          <cell r="H2486">
            <v>0</v>
          </cell>
        </row>
        <row r="2487">
          <cell r="C2487" t="str">
            <v>86101911</v>
          </cell>
          <cell r="D2487" t="str">
            <v>TE.IHR.AKR.BD.A</v>
          </cell>
          <cell r="E2487">
            <v>9224493</v>
          </cell>
          <cell r="F2487">
            <v>0</v>
          </cell>
          <cell r="G2487">
            <v>9224493</v>
          </cell>
          <cell r="H2487">
            <v>0</v>
          </cell>
        </row>
        <row r="2488">
          <cell r="C2488" t="str">
            <v>86101911</v>
          </cell>
          <cell r="D2488" t="str">
            <v>GN MD.LUK ISL A</v>
          </cell>
          <cell r="E2488">
            <v>34937509485</v>
          </cell>
          <cell r="F2488">
            <v>0</v>
          </cell>
          <cell r="G2488">
            <v>34937509485</v>
          </cell>
          <cell r="H2488">
            <v>0</v>
          </cell>
        </row>
        <row r="2489">
          <cell r="C2489" t="str">
            <v>86101911</v>
          </cell>
          <cell r="D2489" t="str">
            <v>EFEKT.AIT EVZ.Z</v>
          </cell>
          <cell r="E2489">
            <v>4563596099</v>
          </cell>
          <cell r="F2489">
            <v>0</v>
          </cell>
          <cell r="G2489">
            <v>4563596099</v>
          </cell>
          <cell r="H2489">
            <v>0</v>
          </cell>
        </row>
        <row r="2490">
          <cell r="C2490" t="str">
            <v>86101913</v>
          </cell>
          <cell r="D2490" t="str">
            <v>EF.VE DÖV.AL/SA</v>
          </cell>
          <cell r="E2490">
            <v>12738472716</v>
          </cell>
          <cell r="F2490">
            <v>0</v>
          </cell>
          <cell r="G2490">
            <v>12738472716</v>
          </cell>
          <cell r="H2490">
            <v>0</v>
          </cell>
        </row>
        <row r="2491">
          <cell r="C2491" t="str">
            <v>86101913</v>
          </cell>
          <cell r="D2491" t="str">
            <v>DTH.LARA AIT EV</v>
          </cell>
          <cell r="E2491">
            <v>25633392</v>
          </cell>
          <cell r="F2491">
            <v>0</v>
          </cell>
          <cell r="G2491">
            <v>25633392</v>
          </cell>
          <cell r="H2491">
            <v>0</v>
          </cell>
        </row>
        <row r="2492">
          <cell r="C2492" t="str">
            <v>86101913</v>
          </cell>
          <cell r="D2492" t="str">
            <v>GN MD.LUK ISL A</v>
          </cell>
          <cell r="E2492">
            <v>12697974924</v>
          </cell>
          <cell r="F2492">
            <v>0</v>
          </cell>
          <cell r="G2492">
            <v>12697974924</v>
          </cell>
          <cell r="H2492">
            <v>0</v>
          </cell>
        </row>
        <row r="2493">
          <cell r="C2493" t="str">
            <v>86101913</v>
          </cell>
          <cell r="D2493" t="str">
            <v>EFEKT.AIT EVZ.Z</v>
          </cell>
          <cell r="E2493">
            <v>14864400</v>
          </cell>
          <cell r="F2493">
            <v>0</v>
          </cell>
          <cell r="G2493">
            <v>14864400</v>
          </cell>
          <cell r="H2493">
            <v>0</v>
          </cell>
        </row>
        <row r="2494">
          <cell r="C2494" t="str">
            <v>86101914</v>
          </cell>
          <cell r="D2494" t="str">
            <v>EF.VE DÖV.AL/SA</v>
          </cell>
          <cell r="E2494">
            <v>50626969</v>
          </cell>
          <cell r="F2494">
            <v>0</v>
          </cell>
          <cell r="G2494">
            <v>50626969</v>
          </cell>
          <cell r="H2494">
            <v>0</v>
          </cell>
        </row>
        <row r="2495">
          <cell r="C2495" t="str">
            <v>86101914</v>
          </cell>
          <cell r="D2495" t="str">
            <v>GN MD.LUK ISL A</v>
          </cell>
          <cell r="E2495">
            <v>50626969</v>
          </cell>
          <cell r="F2495">
            <v>0</v>
          </cell>
          <cell r="G2495">
            <v>50626969</v>
          </cell>
          <cell r="H2495">
            <v>0</v>
          </cell>
        </row>
        <row r="2496">
          <cell r="C2496" t="str">
            <v>86101916</v>
          </cell>
          <cell r="D2496" t="str">
            <v>EF.VE DÖV.AL/SA</v>
          </cell>
          <cell r="E2496">
            <v>8039990697</v>
          </cell>
          <cell r="F2496">
            <v>0</v>
          </cell>
          <cell r="G2496">
            <v>8039990697</v>
          </cell>
          <cell r="H2496">
            <v>0</v>
          </cell>
        </row>
        <row r="2497">
          <cell r="C2497" t="str">
            <v>86101916</v>
          </cell>
          <cell r="D2497" t="str">
            <v>DTH.LARA AIT EV</v>
          </cell>
          <cell r="E2497">
            <v>41247388</v>
          </cell>
          <cell r="F2497">
            <v>0</v>
          </cell>
          <cell r="G2497">
            <v>41247388</v>
          </cell>
          <cell r="H2497">
            <v>0</v>
          </cell>
        </row>
        <row r="2498">
          <cell r="C2498" t="str">
            <v>86101916</v>
          </cell>
          <cell r="D2498" t="str">
            <v>GN MD.LUK ISL A</v>
          </cell>
          <cell r="E2498">
            <v>7998381005</v>
          </cell>
          <cell r="F2498">
            <v>0</v>
          </cell>
          <cell r="G2498">
            <v>7998381005</v>
          </cell>
          <cell r="H2498">
            <v>0</v>
          </cell>
        </row>
        <row r="2499">
          <cell r="C2499" t="str">
            <v>86101916</v>
          </cell>
          <cell r="D2499" t="str">
            <v>EFEKT.AIT EVZ.Z</v>
          </cell>
          <cell r="E2499">
            <v>362304</v>
          </cell>
          <cell r="F2499">
            <v>0</v>
          </cell>
          <cell r="G2499">
            <v>362304</v>
          </cell>
          <cell r="H2499">
            <v>0</v>
          </cell>
        </row>
        <row r="2500">
          <cell r="C2500" t="str">
            <v>86101917</v>
          </cell>
          <cell r="D2500" t="str">
            <v>EF.VE DÖV.AL/SA</v>
          </cell>
          <cell r="E2500">
            <v>223408827618</v>
          </cell>
          <cell r="F2500">
            <v>0</v>
          </cell>
          <cell r="G2500">
            <v>223408827618</v>
          </cell>
          <cell r="H2500">
            <v>0</v>
          </cell>
        </row>
        <row r="2501">
          <cell r="C2501" t="str">
            <v>86101917</v>
          </cell>
          <cell r="D2501" t="str">
            <v>DTH.LARA AIT EV</v>
          </cell>
          <cell r="E2501">
            <v>1274598720</v>
          </cell>
          <cell r="F2501">
            <v>0</v>
          </cell>
          <cell r="G2501">
            <v>1274598720</v>
          </cell>
          <cell r="H2501">
            <v>0</v>
          </cell>
        </row>
        <row r="2502">
          <cell r="C2502" t="str">
            <v>86101917</v>
          </cell>
          <cell r="D2502" t="str">
            <v>TE.IHR.AKR.BD.A</v>
          </cell>
          <cell r="E2502">
            <v>17168625</v>
          </cell>
          <cell r="F2502">
            <v>0</v>
          </cell>
          <cell r="G2502">
            <v>17168625</v>
          </cell>
          <cell r="H2502">
            <v>0</v>
          </cell>
        </row>
        <row r="2503">
          <cell r="C2503" t="str">
            <v>86101917</v>
          </cell>
          <cell r="D2503" t="str">
            <v>GN MD.LUK ISL A</v>
          </cell>
          <cell r="E2503">
            <v>208082116598</v>
          </cell>
          <cell r="F2503">
            <v>0</v>
          </cell>
          <cell r="G2503">
            <v>208082116598</v>
          </cell>
          <cell r="H2503">
            <v>0</v>
          </cell>
        </row>
        <row r="2504">
          <cell r="C2504" t="str">
            <v>86101917</v>
          </cell>
          <cell r="D2504" t="str">
            <v>EFEKT.AIT EVZ.Z</v>
          </cell>
          <cell r="E2504">
            <v>14034943675</v>
          </cell>
          <cell r="F2504">
            <v>0</v>
          </cell>
          <cell r="G2504">
            <v>14034943675</v>
          </cell>
          <cell r="H2504">
            <v>0</v>
          </cell>
        </row>
        <row r="2505">
          <cell r="C2505" t="str">
            <v>86101918</v>
          </cell>
          <cell r="D2505" t="str">
            <v>EF.VE DÖV.AL/SA</v>
          </cell>
          <cell r="E2505">
            <v>14088106517</v>
          </cell>
          <cell r="F2505">
            <v>0</v>
          </cell>
          <cell r="G2505">
            <v>14088106517</v>
          </cell>
          <cell r="H2505">
            <v>0</v>
          </cell>
        </row>
        <row r="2506">
          <cell r="C2506" t="str">
            <v>86101918</v>
          </cell>
          <cell r="D2506" t="str">
            <v>TE.IHR.AKR.BD.A</v>
          </cell>
          <cell r="E2506">
            <v>5385859</v>
          </cell>
          <cell r="F2506">
            <v>0</v>
          </cell>
          <cell r="G2506">
            <v>5385859</v>
          </cell>
          <cell r="H2506">
            <v>0</v>
          </cell>
        </row>
        <row r="2507">
          <cell r="C2507" t="str">
            <v>86101918</v>
          </cell>
          <cell r="D2507" t="str">
            <v>GN MD.LUK ISL A</v>
          </cell>
          <cell r="E2507">
            <v>12134093822</v>
          </cell>
          <cell r="F2507">
            <v>0</v>
          </cell>
          <cell r="G2507">
            <v>12134093822</v>
          </cell>
          <cell r="H2507">
            <v>0</v>
          </cell>
        </row>
        <row r="2508">
          <cell r="C2508" t="str">
            <v>86101918</v>
          </cell>
          <cell r="D2508" t="str">
            <v>EFEKT.AIT EVZ.Z</v>
          </cell>
          <cell r="E2508">
            <v>1948626836</v>
          </cell>
          <cell r="F2508">
            <v>0</v>
          </cell>
          <cell r="G2508">
            <v>1948626836</v>
          </cell>
          <cell r="H2508">
            <v>0</v>
          </cell>
        </row>
        <row r="2509">
          <cell r="C2509" t="str">
            <v>86101921</v>
          </cell>
          <cell r="D2509" t="str">
            <v>EF.VE DÖV.AL/SA</v>
          </cell>
          <cell r="E2509">
            <v>9595104092375</v>
          </cell>
          <cell r="F2509">
            <v>0</v>
          </cell>
          <cell r="G2509">
            <v>9595104092375</v>
          </cell>
          <cell r="H2509">
            <v>0</v>
          </cell>
        </row>
        <row r="2510">
          <cell r="C2510" t="str">
            <v>86101921</v>
          </cell>
          <cell r="D2510" t="str">
            <v>DTH.LARA AIT EV</v>
          </cell>
          <cell r="E2510">
            <v>45607387938</v>
          </cell>
          <cell r="F2510">
            <v>0</v>
          </cell>
          <cell r="G2510">
            <v>45607387938</v>
          </cell>
          <cell r="H2510">
            <v>0</v>
          </cell>
        </row>
        <row r="2511">
          <cell r="C2511" t="str">
            <v>86101921</v>
          </cell>
          <cell r="D2511" t="str">
            <v>TE.IHR.AKR.BD.A</v>
          </cell>
          <cell r="E2511">
            <v>321471938</v>
          </cell>
          <cell r="F2511">
            <v>0</v>
          </cell>
          <cell r="G2511">
            <v>321471938</v>
          </cell>
          <cell r="H2511">
            <v>0</v>
          </cell>
        </row>
        <row r="2512">
          <cell r="C2512" t="str">
            <v>86101921</v>
          </cell>
          <cell r="D2512" t="str">
            <v>GN MD.LUK ISL A</v>
          </cell>
          <cell r="E2512">
            <v>8824501622175</v>
          </cell>
          <cell r="F2512">
            <v>0</v>
          </cell>
          <cell r="G2512">
            <v>8824501622175</v>
          </cell>
          <cell r="H2512">
            <v>0</v>
          </cell>
        </row>
        <row r="2513">
          <cell r="C2513" t="str">
            <v>86101921</v>
          </cell>
          <cell r="D2513" t="str">
            <v>EFEKT.AIT EVZ.Z</v>
          </cell>
          <cell r="E2513">
            <v>724673610324</v>
          </cell>
          <cell r="F2513">
            <v>0</v>
          </cell>
          <cell r="G2513">
            <v>724673610324</v>
          </cell>
          <cell r="H2513">
            <v>0</v>
          </cell>
        </row>
        <row r="2514">
          <cell r="C2514" t="str">
            <v>86120902</v>
          </cell>
          <cell r="D2514" t="str">
            <v>KUR FARKI GİDER</v>
          </cell>
          <cell r="E2514">
            <v>62512283446832</v>
          </cell>
          <cell r="F2514">
            <v>44778986996264</v>
          </cell>
          <cell r="G2514">
            <v>17733296450568</v>
          </cell>
          <cell r="H2514">
            <v>0</v>
          </cell>
        </row>
        <row r="2515">
          <cell r="C2515" t="str">
            <v>86120921</v>
          </cell>
          <cell r="D2515" t="str">
            <v>KUR FARKI GİDER</v>
          </cell>
          <cell r="E2515">
            <v>27617057807456</v>
          </cell>
          <cell r="F2515">
            <v>20062227374117</v>
          </cell>
          <cell r="G2515">
            <v>7554830433339</v>
          </cell>
          <cell r="H2515">
            <v>0</v>
          </cell>
        </row>
        <row r="2516">
          <cell r="C2516" t="str">
            <v>86199902</v>
          </cell>
          <cell r="D2516" t="str">
            <v>DIGER</v>
          </cell>
          <cell r="E2516">
            <v>1177791712389</v>
          </cell>
          <cell r="F2516">
            <v>11024000000</v>
          </cell>
          <cell r="G2516">
            <v>1166767712389</v>
          </cell>
          <cell r="H2516">
            <v>0</v>
          </cell>
        </row>
        <row r="2517">
          <cell r="C2517" t="str">
            <v>86199907</v>
          </cell>
          <cell r="D2517" t="str">
            <v>DIGER</v>
          </cell>
          <cell r="E2517">
            <v>2144054606</v>
          </cell>
          <cell r="F2517">
            <v>0</v>
          </cell>
          <cell r="G2517">
            <v>2144054606</v>
          </cell>
          <cell r="H2517">
            <v>0</v>
          </cell>
        </row>
        <row r="2518">
          <cell r="C2518" t="str">
            <v>86199910</v>
          </cell>
          <cell r="D2518" t="str">
            <v>DIGER</v>
          </cell>
          <cell r="E2518">
            <v>533511592</v>
          </cell>
          <cell r="F2518">
            <v>0</v>
          </cell>
          <cell r="G2518">
            <v>533511592</v>
          </cell>
          <cell r="H2518">
            <v>0</v>
          </cell>
        </row>
        <row r="2519">
          <cell r="C2519" t="str">
            <v>86199911</v>
          </cell>
          <cell r="D2519" t="str">
            <v>DIGER</v>
          </cell>
          <cell r="E2519">
            <v>11645698414</v>
          </cell>
          <cell r="F2519">
            <v>0</v>
          </cell>
          <cell r="G2519">
            <v>11645698414</v>
          </cell>
          <cell r="H2519">
            <v>0</v>
          </cell>
        </row>
        <row r="2520">
          <cell r="C2520" t="str">
            <v>86199913</v>
          </cell>
          <cell r="D2520" t="str">
            <v>DIGER</v>
          </cell>
          <cell r="E2520">
            <v>19949604152</v>
          </cell>
          <cell r="F2520">
            <v>0</v>
          </cell>
          <cell r="G2520">
            <v>19949604152</v>
          </cell>
          <cell r="H2520">
            <v>0</v>
          </cell>
        </row>
        <row r="2521">
          <cell r="C2521" t="str">
            <v>86199916</v>
          </cell>
          <cell r="D2521" t="str">
            <v>DIGER</v>
          </cell>
          <cell r="E2521">
            <v>111570062</v>
          </cell>
          <cell r="F2521">
            <v>0</v>
          </cell>
          <cell r="G2521">
            <v>111570062</v>
          </cell>
          <cell r="H2521">
            <v>0</v>
          </cell>
        </row>
        <row r="2522">
          <cell r="C2522" t="str">
            <v>86199917</v>
          </cell>
          <cell r="D2522" t="str">
            <v>DIGER</v>
          </cell>
          <cell r="E2522">
            <v>6251318617</v>
          </cell>
          <cell r="F2522">
            <v>0</v>
          </cell>
          <cell r="G2522">
            <v>6251318617</v>
          </cell>
          <cell r="H2522">
            <v>0</v>
          </cell>
        </row>
        <row r="2523">
          <cell r="C2523" t="str">
            <v>86199918</v>
          </cell>
          <cell r="D2523" t="str">
            <v>DIGER</v>
          </cell>
          <cell r="E2523">
            <v>29621598</v>
          </cell>
          <cell r="F2523">
            <v>0</v>
          </cell>
          <cell r="G2523">
            <v>29621598</v>
          </cell>
          <cell r="H2523">
            <v>0</v>
          </cell>
        </row>
        <row r="2524">
          <cell r="C2524" t="str">
            <v>86199921</v>
          </cell>
          <cell r="D2524" t="str">
            <v>DIGER</v>
          </cell>
          <cell r="E2524">
            <v>338530126189</v>
          </cell>
          <cell r="F2524">
            <v>514800</v>
          </cell>
          <cell r="G2524">
            <v>338529611389</v>
          </cell>
          <cell r="H2524">
            <v>0</v>
          </cell>
        </row>
        <row r="2525">
          <cell r="C2525" t="str">
            <v/>
          </cell>
          <cell r="E2525" t="str">
            <v>----------------------</v>
          </cell>
          <cell r="F2525" t="str">
            <v>----------------------</v>
          </cell>
          <cell r="G2525" t="str">
            <v>----------------------</v>
          </cell>
          <cell r="H2525" t="str">
            <v>----------------------</v>
          </cell>
        </row>
        <row r="2526">
          <cell r="C2526" t="str">
            <v>861HESAP</v>
          </cell>
          <cell r="D2526" t="str">
            <v>LAMI...:</v>
          </cell>
          <cell r="E2526">
            <v>116031096957235</v>
          </cell>
          <cell r="F2526">
            <v>64852238885181</v>
          </cell>
          <cell r="G2526">
            <v>51178858072054</v>
          </cell>
          <cell r="H2526">
            <v>0</v>
          </cell>
        </row>
        <row r="2527">
          <cell r="C2527" t="str">
            <v/>
          </cell>
        </row>
        <row r="2528">
          <cell r="C2528" t="str">
            <v>880901</v>
          </cell>
          <cell r="D2528" t="str">
            <v>DIGER ISLETME G</v>
          </cell>
          <cell r="E2528">
            <v>10888346367116.9</v>
          </cell>
          <cell r="F2528">
            <v>176022864266</v>
          </cell>
          <cell r="G2528">
            <v>10712323502850.9</v>
          </cell>
          <cell r="H2528">
            <v>0</v>
          </cell>
        </row>
        <row r="2529">
          <cell r="C2529" t="str">
            <v>88000901</v>
          </cell>
          <cell r="D2529" t="str">
            <v>KIRA GIDERLERI</v>
          </cell>
          <cell r="E2529">
            <v>3133787427899</v>
          </cell>
          <cell r="F2529">
            <v>4389070000</v>
          </cell>
          <cell r="G2529">
            <v>3129398357899</v>
          </cell>
          <cell r="H2529">
            <v>0</v>
          </cell>
        </row>
        <row r="2530">
          <cell r="C2530" t="str">
            <v>880000901</v>
          </cell>
          <cell r="D2530" t="str">
            <v>HIZMET BINALARI</v>
          </cell>
          <cell r="E2530">
            <v>1765539935599</v>
          </cell>
          <cell r="F2530">
            <v>4389070000</v>
          </cell>
          <cell r="G2530">
            <v>1761150865599</v>
          </cell>
          <cell r="H2530">
            <v>0</v>
          </cell>
        </row>
        <row r="2531">
          <cell r="C2531" t="str">
            <v>880001901</v>
          </cell>
          <cell r="D2531" t="str">
            <v>ARDIYE VE DEPOL</v>
          </cell>
          <cell r="E2531">
            <v>10408718307</v>
          </cell>
          <cell r="F2531">
            <v>0</v>
          </cell>
          <cell r="G2531">
            <v>10408718307</v>
          </cell>
          <cell r="H2531">
            <v>0</v>
          </cell>
        </row>
        <row r="2532">
          <cell r="C2532" t="str">
            <v>880002901</v>
          </cell>
          <cell r="D2532" t="str">
            <v>EFT GİDERİ</v>
          </cell>
          <cell r="E2532">
            <v>12590247670</v>
          </cell>
          <cell r="F2532">
            <v>0</v>
          </cell>
          <cell r="G2532">
            <v>12590247670</v>
          </cell>
          <cell r="H2532">
            <v>0</v>
          </cell>
        </row>
        <row r="2533">
          <cell r="C2533" t="str">
            <v>880004901</v>
          </cell>
          <cell r="D2533" t="str">
            <v>LEASING KIRA GI</v>
          </cell>
          <cell r="E2533">
            <v>1228550645994</v>
          </cell>
          <cell r="F2533">
            <v>0</v>
          </cell>
          <cell r="G2533">
            <v>1228550645994</v>
          </cell>
          <cell r="H2533">
            <v>0</v>
          </cell>
        </row>
        <row r="2534">
          <cell r="C2534" t="str">
            <v>880005901</v>
          </cell>
          <cell r="D2534" t="str">
            <v>REUTERS KİRALAR</v>
          </cell>
          <cell r="E2534">
            <v>116229787425</v>
          </cell>
          <cell r="F2534">
            <v>0</v>
          </cell>
          <cell r="G2534">
            <v>116229787425</v>
          </cell>
          <cell r="H2534">
            <v>0</v>
          </cell>
        </row>
        <row r="2535">
          <cell r="C2535" t="str">
            <v>880009901</v>
          </cell>
          <cell r="D2535" t="str">
            <v>DIGER KİRA GİDE</v>
          </cell>
          <cell r="E2535">
            <v>468092904</v>
          </cell>
          <cell r="F2535">
            <v>0</v>
          </cell>
          <cell r="G2535">
            <v>468092904</v>
          </cell>
          <cell r="H2535">
            <v>0</v>
          </cell>
        </row>
        <row r="2536">
          <cell r="C2536" t="str">
            <v>88001901</v>
          </cell>
          <cell r="D2536" t="str">
            <v>BAKIM VE ONARIM</v>
          </cell>
          <cell r="E2536">
            <v>322471201239</v>
          </cell>
          <cell r="F2536">
            <v>950395763</v>
          </cell>
          <cell r="G2536">
            <v>321520805476</v>
          </cell>
          <cell r="H2536">
            <v>0</v>
          </cell>
        </row>
        <row r="2537">
          <cell r="C2537" t="str">
            <v>880010901</v>
          </cell>
          <cell r="D2537" t="str">
            <v>MENKL.BAKIM &amp;ON</v>
          </cell>
          <cell r="E2537">
            <v>177449605035</v>
          </cell>
          <cell r="F2537">
            <v>809250000</v>
          </cell>
          <cell r="G2537">
            <v>176640355035</v>
          </cell>
          <cell r="H2537">
            <v>0</v>
          </cell>
        </row>
        <row r="2538">
          <cell r="C2538" t="str">
            <v>880011901</v>
          </cell>
          <cell r="D2538" t="str">
            <v>GAYRIMEN.BAKM.&amp;</v>
          </cell>
          <cell r="E2538">
            <v>3657327093</v>
          </cell>
          <cell r="F2538">
            <v>129642373</v>
          </cell>
          <cell r="G2538">
            <v>3527684720</v>
          </cell>
          <cell r="H2538">
            <v>0</v>
          </cell>
        </row>
        <row r="2539">
          <cell r="C2539" t="str">
            <v>880012901</v>
          </cell>
          <cell r="D2539" t="str">
            <v>KIRAL.BINAL.BKM</v>
          </cell>
          <cell r="E2539">
            <v>40964570984</v>
          </cell>
          <cell r="F2539">
            <v>7203390</v>
          </cell>
          <cell r="G2539">
            <v>40957367594</v>
          </cell>
          <cell r="H2539">
            <v>0</v>
          </cell>
        </row>
        <row r="2540">
          <cell r="C2540" t="str">
            <v>880013901</v>
          </cell>
          <cell r="D2540" t="str">
            <v>IS HANI GIDERI</v>
          </cell>
          <cell r="E2540">
            <v>73519790494</v>
          </cell>
          <cell r="F2540">
            <v>4300000</v>
          </cell>
          <cell r="G2540">
            <v>73515490494</v>
          </cell>
          <cell r="H2540">
            <v>0</v>
          </cell>
        </row>
        <row r="2541">
          <cell r="C2541" t="str">
            <v>880019901</v>
          </cell>
          <cell r="D2541" t="str">
            <v>DIGER BAKIM VE</v>
          </cell>
          <cell r="E2541">
            <v>26879907633</v>
          </cell>
          <cell r="F2541">
            <v>0</v>
          </cell>
          <cell r="G2541">
            <v>26879907633</v>
          </cell>
          <cell r="H2541">
            <v>0</v>
          </cell>
        </row>
        <row r="2542">
          <cell r="C2542" t="str">
            <v>88002901</v>
          </cell>
          <cell r="D2542" t="str">
            <v>TASIT ARACI GID</v>
          </cell>
          <cell r="E2542">
            <v>443386340890</v>
          </cell>
          <cell r="F2542">
            <v>2472432149</v>
          </cell>
          <cell r="G2542">
            <v>440913908741</v>
          </cell>
          <cell r="H2542">
            <v>0</v>
          </cell>
        </row>
        <row r="2543">
          <cell r="C2543" t="str">
            <v>880020901</v>
          </cell>
          <cell r="D2543" t="str">
            <v>HİZMET ARABALAR</v>
          </cell>
          <cell r="E2543">
            <v>298096685279</v>
          </cell>
          <cell r="F2543">
            <v>2137053900</v>
          </cell>
          <cell r="G2543">
            <v>295959631379</v>
          </cell>
          <cell r="H2543">
            <v>0</v>
          </cell>
        </row>
        <row r="2544">
          <cell r="C2544" t="str">
            <v>880020901</v>
          </cell>
          <cell r="D2544" t="str">
            <v>BENZIN GIDERLER</v>
          </cell>
          <cell r="E2544">
            <v>199057940622</v>
          </cell>
          <cell r="F2544">
            <v>1322966103</v>
          </cell>
          <cell r="G2544">
            <v>197734974519</v>
          </cell>
          <cell r="H2544">
            <v>0</v>
          </cell>
        </row>
        <row r="2545">
          <cell r="C2545" t="str">
            <v>880020901</v>
          </cell>
          <cell r="D2545" t="str">
            <v>TAMIR GIDERLERI</v>
          </cell>
          <cell r="E2545">
            <v>7661094729</v>
          </cell>
          <cell r="F2545">
            <v>628620000</v>
          </cell>
          <cell r="G2545">
            <v>7032474729</v>
          </cell>
          <cell r="H2545">
            <v>0</v>
          </cell>
        </row>
        <row r="2546">
          <cell r="C2546" t="str">
            <v>880020901</v>
          </cell>
          <cell r="D2546" t="str">
            <v>BAKIM GIDERLERI</v>
          </cell>
          <cell r="E2546">
            <v>23592052314</v>
          </cell>
          <cell r="F2546">
            <v>88900000</v>
          </cell>
          <cell r="G2546">
            <v>23503152314</v>
          </cell>
          <cell r="H2546">
            <v>0</v>
          </cell>
        </row>
        <row r="2547">
          <cell r="C2547" t="str">
            <v>880020901</v>
          </cell>
          <cell r="D2547" t="str">
            <v>MALZEME GIDERLE</v>
          </cell>
          <cell r="E2547">
            <v>37478918587</v>
          </cell>
          <cell r="F2547">
            <v>0</v>
          </cell>
          <cell r="G2547">
            <v>37478918587</v>
          </cell>
          <cell r="H2547">
            <v>0</v>
          </cell>
        </row>
        <row r="2548">
          <cell r="C2548" t="str">
            <v>880020901</v>
          </cell>
          <cell r="D2548" t="str">
            <v>OTO PARK GIDERI</v>
          </cell>
          <cell r="E2548">
            <v>18923635565</v>
          </cell>
          <cell r="F2548">
            <v>3347458</v>
          </cell>
          <cell r="G2548">
            <v>18920288107</v>
          </cell>
          <cell r="H2548">
            <v>0</v>
          </cell>
        </row>
        <row r="2549">
          <cell r="C2549" t="str">
            <v>880020901</v>
          </cell>
          <cell r="D2549" t="str">
            <v>DİĞER</v>
          </cell>
          <cell r="E2549">
            <v>11383043462</v>
          </cell>
          <cell r="F2549">
            <v>93220339</v>
          </cell>
          <cell r="G2549">
            <v>11289823123</v>
          </cell>
          <cell r="H2549">
            <v>0</v>
          </cell>
        </row>
        <row r="2550">
          <cell r="C2550" t="str">
            <v>880021901</v>
          </cell>
          <cell r="D2550" t="str">
            <v>GENEL TASIMA AR</v>
          </cell>
          <cell r="E2550">
            <v>103183238914</v>
          </cell>
          <cell r="F2550">
            <v>8093220</v>
          </cell>
          <cell r="G2550">
            <v>103175145694</v>
          </cell>
          <cell r="H2550">
            <v>0</v>
          </cell>
        </row>
        <row r="2551">
          <cell r="C2551" t="str">
            <v>880022901</v>
          </cell>
          <cell r="D2551" t="str">
            <v>SEHIR ICI YOL G</v>
          </cell>
          <cell r="E2551">
            <v>32125965115</v>
          </cell>
          <cell r="F2551">
            <v>110973164</v>
          </cell>
          <cell r="G2551">
            <v>32014991951</v>
          </cell>
          <cell r="H2551">
            <v>0</v>
          </cell>
        </row>
        <row r="2552">
          <cell r="C2552" t="str">
            <v>880023901</v>
          </cell>
          <cell r="D2552" t="str">
            <v>SEHIRLERARASI Y</v>
          </cell>
          <cell r="E2552">
            <v>9980451582</v>
          </cell>
          <cell r="F2552">
            <v>216311865</v>
          </cell>
          <cell r="G2552">
            <v>9764139717</v>
          </cell>
          <cell r="H2552">
            <v>0</v>
          </cell>
        </row>
        <row r="2553">
          <cell r="C2553" t="str">
            <v>88003901</v>
          </cell>
          <cell r="D2553" t="str">
            <v>SIGORTA GIDERLE</v>
          </cell>
          <cell r="E2553">
            <v>418438429081</v>
          </cell>
          <cell r="F2553">
            <v>44243264827</v>
          </cell>
          <cell r="G2553">
            <v>374195164254</v>
          </cell>
          <cell r="H2553">
            <v>0</v>
          </cell>
        </row>
        <row r="2554">
          <cell r="C2554" t="str">
            <v>880030901</v>
          </cell>
          <cell r="D2554" t="str">
            <v>MENKULLER SIGOR</v>
          </cell>
          <cell r="E2554">
            <v>15291832482</v>
          </cell>
          <cell r="F2554">
            <v>0</v>
          </cell>
          <cell r="G2554">
            <v>15291832482</v>
          </cell>
          <cell r="H2554">
            <v>0</v>
          </cell>
        </row>
        <row r="2555">
          <cell r="C2555" t="str">
            <v>880031901</v>
          </cell>
          <cell r="D2555" t="str">
            <v>GAYRIMENKULLER</v>
          </cell>
          <cell r="E2555">
            <v>5745194098</v>
          </cell>
          <cell r="F2555">
            <v>0</v>
          </cell>
          <cell r="G2555">
            <v>5745194098</v>
          </cell>
          <cell r="H2555">
            <v>0</v>
          </cell>
        </row>
        <row r="2556">
          <cell r="C2556" t="str">
            <v>880032901</v>
          </cell>
          <cell r="D2556" t="str">
            <v>GRUP SIGORTASI</v>
          </cell>
          <cell r="E2556">
            <v>345176682574</v>
          </cell>
          <cell r="F2556">
            <v>43160091129</v>
          </cell>
          <cell r="G2556">
            <v>302016591445</v>
          </cell>
          <cell r="H2556">
            <v>0</v>
          </cell>
        </row>
        <row r="2557">
          <cell r="C2557" t="str">
            <v>880034901</v>
          </cell>
          <cell r="D2557" t="str">
            <v>NAKIL VASITALAR</v>
          </cell>
          <cell r="E2557">
            <v>18657656733</v>
          </cell>
          <cell r="F2557">
            <v>1083173698</v>
          </cell>
          <cell r="G2557">
            <v>17574483035</v>
          </cell>
          <cell r="H2557">
            <v>0</v>
          </cell>
        </row>
        <row r="2558">
          <cell r="C2558" t="str">
            <v>880035901</v>
          </cell>
          <cell r="D2558" t="str">
            <v>YANGIN SIG. GID</v>
          </cell>
          <cell r="E2558">
            <v>19207239594</v>
          </cell>
          <cell r="F2558">
            <v>0</v>
          </cell>
          <cell r="G2558">
            <v>19207239594</v>
          </cell>
          <cell r="H2558">
            <v>0</v>
          </cell>
        </row>
        <row r="2559">
          <cell r="C2559" t="str">
            <v>880036901</v>
          </cell>
          <cell r="D2559" t="str">
            <v>HIRSIZLIK SIGOR</v>
          </cell>
          <cell r="E2559">
            <v>6914823991</v>
          </cell>
          <cell r="F2559">
            <v>0</v>
          </cell>
          <cell r="G2559">
            <v>6914823991</v>
          </cell>
          <cell r="H2559">
            <v>0</v>
          </cell>
        </row>
        <row r="2560">
          <cell r="C2560" t="str">
            <v>880038901</v>
          </cell>
          <cell r="D2560" t="str">
            <v>PERS.FERDI.KAZA</v>
          </cell>
          <cell r="E2560">
            <v>438672795</v>
          </cell>
          <cell r="F2560">
            <v>0</v>
          </cell>
          <cell r="G2560">
            <v>438672795</v>
          </cell>
          <cell r="H2560">
            <v>0</v>
          </cell>
        </row>
        <row r="2561">
          <cell r="C2561" t="str">
            <v>880039901</v>
          </cell>
          <cell r="D2561" t="str">
            <v>DIGER SIGORTA G</v>
          </cell>
          <cell r="E2561">
            <v>7006326814</v>
          </cell>
          <cell r="F2561">
            <v>0</v>
          </cell>
          <cell r="G2561">
            <v>7006326814</v>
          </cell>
          <cell r="H2561">
            <v>0</v>
          </cell>
        </row>
        <row r="2562">
          <cell r="C2562" t="str">
            <v>88004901</v>
          </cell>
          <cell r="D2562" t="str">
            <v>ISITMA,AYDLT,SU</v>
          </cell>
          <cell r="E2562">
            <v>470466208311</v>
          </cell>
          <cell r="F2562">
            <v>14645234086</v>
          </cell>
          <cell r="G2562">
            <v>455820974225</v>
          </cell>
          <cell r="H2562">
            <v>0</v>
          </cell>
        </row>
        <row r="2563">
          <cell r="C2563" t="str">
            <v>880040901</v>
          </cell>
          <cell r="D2563" t="str">
            <v>ISITMA GIDERLER</v>
          </cell>
          <cell r="E2563">
            <v>28156623399</v>
          </cell>
          <cell r="F2563">
            <v>3242744236</v>
          </cell>
          <cell r="G2563">
            <v>24913879163</v>
          </cell>
          <cell r="H2563">
            <v>0</v>
          </cell>
        </row>
        <row r="2564">
          <cell r="C2564" t="str">
            <v>880041901</v>
          </cell>
          <cell r="D2564" t="str">
            <v>AYDINLATMA GIDE</v>
          </cell>
          <cell r="E2564">
            <v>225112226410</v>
          </cell>
          <cell r="F2564">
            <v>9754681100</v>
          </cell>
          <cell r="G2564">
            <v>215357545310</v>
          </cell>
          <cell r="H2564">
            <v>0</v>
          </cell>
        </row>
        <row r="2565">
          <cell r="C2565" t="str">
            <v>880042901</v>
          </cell>
          <cell r="D2565" t="str">
            <v>SU GIDERLERI</v>
          </cell>
          <cell r="E2565">
            <v>27017797789</v>
          </cell>
          <cell r="F2565">
            <v>760463463</v>
          </cell>
          <cell r="G2565">
            <v>26257334326</v>
          </cell>
          <cell r="H2565">
            <v>0</v>
          </cell>
        </row>
        <row r="2566">
          <cell r="C2566" t="str">
            <v>880043901</v>
          </cell>
          <cell r="D2566" t="str">
            <v>TEMIZLIK GIDERL</v>
          </cell>
          <cell r="E2566">
            <v>190179560713</v>
          </cell>
          <cell r="F2566">
            <v>887345287</v>
          </cell>
          <cell r="G2566">
            <v>189292215426</v>
          </cell>
          <cell r="H2566">
            <v>0</v>
          </cell>
        </row>
        <row r="2567">
          <cell r="C2567" t="str">
            <v>88005901</v>
          </cell>
          <cell r="D2567" t="str">
            <v>HABERLESME GIDE</v>
          </cell>
          <cell r="E2567">
            <v>819639926687</v>
          </cell>
          <cell r="F2567">
            <v>14514872990</v>
          </cell>
          <cell r="G2567">
            <v>805125053697</v>
          </cell>
          <cell r="H2567">
            <v>0</v>
          </cell>
        </row>
        <row r="2568">
          <cell r="C2568" t="str">
            <v>880050901</v>
          </cell>
          <cell r="D2568" t="str">
            <v>POSTA GIDERLERI</v>
          </cell>
          <cell r="E2568">
            <v>34522252123</v>
          </cell>
          <cell r="F2568">
            <v>84007558</v>
          </cell>
          <cell r="G2568">
            <v>34438244565</v>
          </cell>
          <cell r="H2568">
            <v>0</v>
          </cell>
        </row>
        <row r="2569">
          <cell r="C2569" t="str">
            <v>880051901</v>
          </cell>
          <cell r="D2569" t="str">
            <v>DATA HATTI</v>
          </cell>
          <cell r="E2569">
            <v>200484904831</v>
          </cell>
          <cell r="F2569">
            <v>785254237</v>
          </cell>
          <cell r="G2569">
            <v>199699650594</v>
          </cell>
          <cell r="H2569">
            <v>0</v>
          </cell>
        </row>
        <row r="2570">
          <cell r="C2570" t="str">
            <v>880052901</v>
          </cell>
          <cell r="D2570" t="str">
            <v>TELEFON GIDERLE</v>
          </cell>
          <cell r="E2570">
            <v>365017587204</v>
          </cell>
          <cell r="F2570">
            <v>7427357817</v>
          </cell>
          <cell r="G2570">
            <v>357590229387</v>
          </cell>
          <cell r="H2570">
            <v>0</v>
          </cell>
        </row>
        <row r="2571">
          <cell r="C2571" t="str">
            <v>880053901</v>
          </cell>
          <cell r="D2571" t="str">
            <v>TELEKS,TELEFAKS</v>
          </cell>
          <cell r="E2571">
            <v>4545799043</v>
          </cell>
          <cell r="F2571">
            <v>0</v>
          </cell>
          <cell r="G2571">
            <v>4545799043</v>
          </cell>
          <cell r="H2571">
            <v>0</v>
          </cell>
        </row>
        <row r="2572">
          <cell r="C2572" t="str">
            <v>880054901</v>
          </cell>
          <cell r="D2572" t="str">
            <v>YURTICI KARGO G</v>
          </cell>
          <cell r="E2572">
            <v>168120609080</v>
          </cell>
          <cell r="F2572">
            <v>1686317284</v>
          </cell>
          <cell r="G2572">
            <v>166434291796</v>
          </cell>
          <cell r="H2572">
            <v>0</v>
          </cell>
        </row>
        <row r="2573">
          <cell r="C2573" t="str">
            <v>880055901</v>
          </cell>
          <cell r="D2573" t="str">
            <v>YURTDISI KARGO</v>
          </cell>
          <cell r="E2573">
            <v>8916237990</v>
          </cell>
          <cell r="F2573">
            <v>5360000</v>
          </cell>
          <cell r="G2573">
            <v>8910877990</v>
          </cell>
          <cell r="H2573">
            <v>0</v>
          </cell>
        </row>
        <row r="2574">
          <cell r="C2574" t="str">
            <v>880059901</v>
          </cell>
          <cell r="D2574" t="str">
            <v>DIGER HABERLS.G</v>
          </cell>
          <cell r="E2574">
            <v>38032536416</v>
          </cell>
          <cell r="F2574">
            <v>4526576094</v>
          </cell>
          <cell r="G2574">
            <v>33505960322</v>
          </cell>
          <cell r="H2574">
            <v>0</v>
          </cell>
        </row>
        <row r="2575">
          <cell r="C2575" t="str">
            <v>88006901</v>
          </cell>
          <cell r="D2575" t="str">
            <v>BASILI KGT.&amp;KIR</v>
          </cell>
          <cell r="E2575">
            <v>705453478315</v>
          </cell>
          <cell r="F2575">
            <v>481870228</v>
          </cell>
          <cell r="G2575">
            <v>704971608087</v>
          </cell>
          <cell r="H2575">
            <v>0</v>
          </cell>
        </row>
        <row r="2576">
          <cell r="C2576" t="str">
            <v>880061901</v>
          </cell>
          <cell r="D2576" t="str">
            <v>GAZETE VE DERGİ</v>
          </cell>
          <cell r="E2576">
            <v>16905091134</v>
          </cell>
          <cell r="F2576">
            <v>3000000</v>
          </cell>
          <cell r="G2576">
            <v>16902091134</v>
          </cell>
          <cell r="H2576">
            <v>0</v>
          </cell>
        </row>
        <row r="2577">
          <cell r="C2577" t="str">
            <v>880061901</v>
          </cell>
          <cell r="D2577" t="str">
            <v>GAZETE GIDERLER</v>
          </cell>
          <cell r="E2577">
            <v>14337827057</v>
          </cell>
          <cell r="F2577">
            <v>0</v>
          </cell>
          <cell r="G2577">
            <v>14337827057</v>
          </cell>
          <cell r="H2577">
            <v>0</v>
          </cell>
        </row>
        <row r="2578">
          <cell r="C2578" t="str">
            <v>880061901</v>
          </cell>
          <cell r="D2578" t="str">
            <v>DERGI VE KITAP</v>
          </cell>
          <cell r="E2578">
            <v>2567264077</v>
          </cell>
          <cell r="F2578">
            <v>3000000</v>
          </cell>
          <cell r="G2578">
            <v>2564264077</v>
          </cell>
          <cell r="H2578">
            <v>0</v>
          </cell>
        </row>
        <row r="2579">
          <cell r="C2579" t="str">
            <v>880062901</v>
          </cell>
          <cell r="D2579" t="str">
            <v>MATBUA GIDERLER</v>
          </cell>
          <cell r="E2579">
            <v>132732663620</v>
          </cell>
          <cell r="F2579">
            <v>2966102</v>
          </cell>
          <cell r="G2579">
            <v>132729697518</v>
          </cell>
          <cell r="H2579">
            <v>0</v>
          </cell>
        </row>
        <row r="2580">
          <cell r="C2580" t="str">
            <v>880063901</v>
          </cell>
          <cell r="D2580" t="str">
            <v>KIRTASİYE GİDER</v>
          </cell>
          <cell r="E2580">
            <v>100247496995</v>
          </cell>
          <cell r="F2580">
            <v>368054126</v>
          </cell>
          <cell r="G2580">
            <v>99879442869</v>
          </cell>
          <cell r="H2580">
            <v>0</v>
          </cell>
        </row>
        <row r="2581">
          <cell r="C2581" t="str">
            <v>880063901</v>
          </cell>
          <cell r="D2581" t="str">
            <v>HASSAS KAGIT</v>
          </cell>
          <cell r="E2581">
            <v>125087288</v>
          </cell>
          <cell r="F2581">
            <v>0</v>
          </cell>
          <cell r="G2581">
            <v>125087288</v>
          </cell>
          <cell r="H2581">
            <v>0</v>
          </cell>
        </row>
        <row r="2582">
          <cell r="C2582" t="str">
            <v>880063901</v>
          </cell>
          <cell r="D2582" t="str">
            <v>FAKS,TELEKS RUL</v>
          </cell>
          <cell r="E2582">
            <v>7370587687</v>
          </cell>
          <cell r="F2582">
            <v>0</v>
          </cell>
          <cell r="G2582">
            <v>7370587687</v>
          </cell>
          <cell r="H2582">
            <v>0</v>
          </cell>
        </row>
        <row r="2583">
          <cell r="C2583" t="str">
            <v>880063901</v>
          </cell>
          <cell r="D2583" t="str">
            <v>FOTOKOPI KAGIDI</v>
          </cell>
          <cell r="E2583">
            <v>7607191598</v>
          </cell>
          <cell r="F2583">
            <v>0</v>
          </cell>
          <cell r="G2583">
            <v>7607191598</v>
          </cell>
          <cell r="H2583">
            <v>0</v>
          </cell>
        </row>
        <row r="2584">
          <cell r="C2584" t="str">
            <v>880063901</v>
          </cell>
          <cell r="D2584" t="str">
            <v>DISKET</v>
          </cell>
          <cell r="E2584">
            <v>63438653</v>
          </cell>
          <cell r="F2584">
            <v>0</v>
          </cell>
          <cell r="G2584">
            <v>63438653</v>
          </cell>
          <cell r="H2584">
            <v>0</v>
          </cell>
        </row>
        <row r="2585">
          <cell r="C2585" t="str">
            <v>880063901</v>
          </cell>
          <cell r="D2585" t="str">
            <v>BILGISAYAR KAGI</v>
          </cell>
          <cell r="E2585">
            <v>1818281983</v>
          </cell>
          <cell r="F2585">
            <v>0</v>
          </cell>
          <cell r="G2585">
            <v>1818281983</v>
          </cell>
          <cell r="H2585">
            <v>0</v>
          </cell>
        </row>
        <row r="2586">
          <cell r="C2586" t="str">
            <v>880063901</v>
          </cell>
          <cell r="D2586" t="str">
            <v>YAZICI SERIDI</v>
          </cell>
          <cell r="E2586">
            <v>13065388364</v>
          </cell>
          <cell r="F2586">
            <v>276573900</v>
          </cell>
          <cell r="G2586">
            <v>12788814464</v>
          </cell>
          <cell r="H2586">
            <v>0</v>
          </cell>
        </row>
        <row r="2587">
          <cell r="C2587" t="str">
            <v>880063901</v>
          </cell>
          <cell r="D2587" t="str">
            <v>DIGER</v>
          </cell>
          <cell r="E2587">
            <v>70197521422</v>
          </cell>
          <cell r="F2587">
            <v>91480226</v>
          </cell>
          <cell r="G2587">
            <v>70106041196</v>
          </cell>
          <cell r="H2587">
            <v>0</v>
          </cell>
        </row>
        <row r="2588">
          <cell r="C2588" t="str">
            <v>880064901</v>
          </cell>
          <cell r="D2588" t="str">
            <v>KREDI KARTLARI</v>
          </cell>
          <cell r="E2588">
            <v>455568226566</v>
          </cell>
          <cell r="F2588">
            <v>107850000</v>
          </cell>
          <cell r="G2588">
            <v>455460376566</v>
          </cell>
          <cell r="H2588">
            <v>0</v>
          </cell>
        </row>
        <row r="2589">
          <cell r="C2589" t="str">
            <v>880064901</v>
          </cell>
          <cell r="D2589" t="str">
            <v>SPONSORLUK GİDE</v>
          </cell>
          <cell r="E2589">
            <v>107850000</v>
          </cell>
          <cell r="F2589">
            <v>107850000</v>
          </cell>
          <cell r="G2589">
            <v>0</v>
          </cell>
          <cell r="H2589">
            <v>0</v>
          </cell>
        </row>
        <row r="2590">
          <cell r="C2590" t="str">
            <v>880064901</v>
          </cell>
          <cell r="D2590" t="str">
            <v>HİZMET GİDERLER</v>
          </cell>
          <cell r="E2590">
            <v>109315865799</v>
          </cell>
          <cell r="F2590">
            <v>0</v>
          </cell>
          <cell r="G2590">
            <v>109315865799</v>
          </cell>
          <cell r="H2590">
            <v>0</v>
          </cell>
        </row>
        <row r="2591">
          <cell r="C2591" t="str">
            <v>880064901</v>
          </cell>
          <cell r="D2591" t="str">
            <v>İŞLEM GİDERLERİ</v>
          </cell>
          <cell r="E2591">
            <v>28347084000</v>
          </cell>
          <cell r="F2591">
            <v>0</v>
          </cell>
          <cell r="G2591">
            <v>28347084000</v>
          </cell>
          <cell r="H2591">
            <v>0</v>
          </cell>
        </row>
        <row r="2592">
          <cell r="C2592" t="str">
            <v>880064901</v>
          </cell>
          <cell r="D2592" t="str">
            <v>OPERASYON MALİY</v>
          </cell>
          <cell r="E2592">
            <v>113103955767</v>
          </cell>
          <cell r="F2592">
            <v>0</v>
          </cell>
          <cell r="G2592">
            <v>113103955767</v>
          </cell>
          <cell r="H2592">
            <v>0</v>
          </cell>
        </row>
        <row r="2593">
          <cell r="C2593" t="str">
            <v>880064901</v>
          </cell>
          <cell r="D2593" t="str">
            <v>KART MALİYETİ</v>
          </cell>
          <cell r="E2593">
            <v>31207732860</v>
          </cell>
          <cell r="F2593">
            <v>0</v>
          </cell>
          <cell r="G2593">
            <v>31207732860</v>
          </cell>
          <cell r="H2593">
            <v>0</v>
          </cell>
        </row>
        <row r="2594">
          <cell r="C2594" t="str">
            <v>880064901</v>
          </cell>
          <cell r="D2594" t="str">
            <v>SİGORTA GİDERİ</v>
          </cell>
          <cell r="E2594">
            <v>2926229380</v>
          </cell>
          <cell r="F2594">
            <v>0</v>
          </cell>
          <cell r="G2594">
            <v>2926229380</v>
          </cell>
          <cell r="H2594">
            <v>0</v>
          </cell>
        </row>
        <row r="2595">
          <cell r="C2595" t="str">
            <v>880064901</v>
          </cell>
          <cell r="D2595" t="str">
            <v>DİĞER GİDERLER</v>
          </cell>
          <cell r="E2595">
            <v>170559508760</v>
          </cell>
          <cell r="F2595">
            <v>0</v>
          </cell>
          <cell r="G2595">
            <v>170559508760</v>
          </cell>
          <cell r="H2595">
            <v>0</v>
          </cell>
        </row>
        <row r="2596">
          <cell r="C2596" t="str">
            <v>88007901</v>
          </cell>
          <cell r="D2596" t="str">
            <v>REKLAM VE ILAN</v>
          </cell>
          <cell r="E2596">
            <v>2520352501325</v>
          </cell>
          <cell r="F2596">
            <v>56394572708</v>
          </cell>
          <cell r="G2596">
            <v>2463957928617</v>
          </cell>
          <cell r="H2596">
            <v>0</v>
          </cell>
        </row>
        <row r="2597">
          <cell r="C2597" t="str">
            <v>880070901</v>
          </cell>
          <cell r="D2597" t="str">
            <v>TV YOLYL.YPL.RE</v>
          </cell>
          <cell r="E2597">
            <v>518132529145</v>
          </cell>
          <cell r="F2597">
            <v>858229855</v>
          </cell>
          <cell r="G2597">
            <v>517274299290</v>
          </cell>
          <cell r="H2597">
            <v>0</v>
          </cell>
        </row>
        <row r="2598">
          <cell r="C2598" t="str">
            <v>880071901</v>
          </cell>
          <cell r="D2598" t="str">
            <v>DGR.YOLLR.YPL.R</v>
          </cell>
          <cell r="E2598">
            <v>1779993504480</v>
          </cell>
          <cell r="F2598">
            <v>55536342853</v>
          </cell>
          <cell r="G2598">
            <v>1724457161627</v>
          </cell>
          <cell r="H2598">
            <v>0</v>
          </cell>
        </row>
        <row r="2599">
          <cell r="C2599" t="str">
            <v>880072901</v>
          </cell>
          <cell r="D2599" t="str">
            <v>DGR.YOL.YPL.ILA</v>
          </cell>
          <cell r="E2599">
            <v>222226467700</v>
          </cell>
          <cell r="F2599">
            <v>0</v>
          </cell>
          <cell r="G2599">
            <v>222226467700</v>
          </cell>
          <cell r="H2599">
            <v>0</v>
          </cell>
        </row>
        <row r="2600">
          <cell r="C2600" t="str">
            <v>88008901</v>
          </cell>
          <cell r="D2600" t="str">
            <v>KUCUK DEMIRBAS</v>
          </cell>
          <cell r="E2600">
            <v>31164804008</v>
          </cell>
          <cell r="F2600">
            <v>1432531514</v>
          </cell>
          <cell r="G2600">
            <v>29732272494</v>
          </cell>
          <cell r="H2600">
            <v>0</v>
          </cell>
        </row>
        <row r="2601">
          <cell r="C2601" t="str">
            <v>88009901</v>
          </cell>
          <cell r="D2601" t="str">
            <v>BILGISAYAR KULL</v>
          </cell>
          <cell r="E2601">
            <v>286938158213</v>
          </cell>
          <cell r="F2601">
            <v>6859514937</v>
          </cell>
          <cell r="G2601">
            <v>280078643276</v>
          </cell>
          <cell r="H2601">
            <v>0</v>
          </cell>
        </row>
        <row r="2602">
          <cell r="C2602" t="str">
            <v>880090901</v>
          </cell>
          <cell r="D2602" t="str">
            <v>KIRA &amp; SERVIS-B</v>
          </cell>
          <cell r="E2602">
            <v>2788220338</v>
          </cell>
          <cell r="F2602">
            <v>0</v>
          </cell>
          <cell r="G2602">
            <v>2788220338</v>
          </cell>
          <cell r="H2602">
            <v>0</v>
          </cell>
        </row>
        <row r="2603">
          <cell r="C2603" t="str">
            <v>880091901</v>
          </cell>
          <cell r="D2603" t="str">
            <v>BAKIM VE ONARIM</v>
          </cell>
          <cell r="E2603">
            <v>101689101427</v>
          </cell>
          <cell r="F2603">
            <v>762712</v>
          </cell>
          <cell r="G2603">
            <v>101688338715</v>
          </cell>
          <cell r="H2603">
            <v>0</v>
          </cell>
        </row>
        <row r="2604">
          <cell r="C2604" t="str">
            <v>880092901</v>
          </cell>
          <cell r="D2604" t="str">
            <v>MALZEME GIDERLE</v>
          </cell>
          <cell r="E2604">
            <v>72006306354</v>
          </cell>
          <cell r="F2604">
            <v>5397661687</v>
          </cell>
          <cell r="G2604">
            <v>66608644667</v>
          </cell>
          <cell r="H2604">
            <v>0</v>
          </cell>
        </row>
        <row r="2605">
          <cell r="C2605" t="str">
            <v>880093901</v>
          </cell>
          <cell r="D2605" t="str">
            <v>PROĞRAM DESTEK</v>
          </cell>
          <cell r="E2605">
            <v>96149464000</v>
          </cell>
          <cell r="F2605">
            <v>0</v>
          </cell>
          <cell r="G2605">
            <v>96149464000</v>
          </cell>
          <cell r="H2605">
            <v>0</v>
          </cell>
        </row>
        <row r="2606">
          <cell r="C2606" t="str">
            <v>880094901</v>
          </cell>
          <cell r="D2606" t="str">
            <v>İNTERNET GİDERL</v>
          </cell>
          <cell r="E2606">
            <v>14305066094</v>
          </cell>
          <cell r="F2606">
            <v>1461090538</v>
          </cell>
          <cell r="G2606">
            <v>12843975556</v>
          </cell>
          <cell r="H2606">
            <v>0</v>
          </cell>
        </row>
        <row r="2607">
          <cell r="C2607" t="str">
            <v>88010901</v>
          </cell>
          <cell r="D2607" t="str">
            <v>AIDATLAR</v>
          </cell>
          <cell r="E2607">
            <v>126277990222</v>
          </cell>
          <cell r="F2607">
            <v>967051067</v>
          </cell>
          <cell r="G2607">
            <v>125310939155</v>
          </cell>
          <cell r="H2607">
            <v>0</v>
          </cell>
        </row>
        <row r="2608">
          <cell r="C2608" t="str">
            <v>880101901</v>
          </cell>
          <cell r="D2608" t="str">
            <v>EĞİTİME KATKI P</v>
          </cell>
          <cell r="E2608">
            <v>4138496702</v>
          </cell>
          <cell r="F2608">
            <v>191051067</v>
          </cell>
          <cell r="G2608">
            <v>3947445635</v>
          </cell>
          <cell r="H2608">
            <v>0</v>
          </cell>
        </row>
        <row r="2609">
          <cell r="C2609" t="str">
            <v>880102901</v>
          </cell>
          <cell r="D2609" t="str">
            <v>ODA VE BORSA Aİ</v>
          </cell>
          <cell r="E2609">
            <v>1993300000</v>
          </cell>
          <cell r="F2609">
            <v>0</v>
          </cell>
          <cell r="G2609">
            <v>1993300000</v>
          </cell>
          <cell r="H2609">
            <v>0</v>
          </cell>
        </row>
        <row r="2610">
          <cell r="C2610" t="str">
            <v>880105901</v>
          </cell>
          <cell r="D2610" t="str">
            <v>FİNANSBİR GİDER</v>
          </cell>
          <cell r="E2610">
            <v>36000000000</v>
          </cell>
          <cell r="F2610">
            <v>0</v>
          </cell>
          <cell r="G2610">
            <v>36000000000</v>
          </cell>
          <cell r="H2610">
            <v>0</v>
          </cell>
        </row>
        <row r="2611">
          <cell r="C2611" t="str">
            <v>880106901</v>
          </cell>
          <cell r="D2611" t="str">
            <v>FİNANSBİR YILLI</v>
          </cell>
          <cell r="E2611">
            <v>45461588932</v>
          </cell>
          <cell r="F2611">
            <v>0</v>
          </cell>
          <cell r="G2611">
            <v>45461588932</v>
          </cell>
          <cell r="H2611">
            <v>0</v>
          </cell>
        </row>
        <row r="2612">
          <cell r="C2612" t="str">
            <v>880109901</v>
          </cell>
          <cell r="D2612" t="str">
            <v>DİĞER AİDATLAR</v>
          </cell>
          <cell r="E2612">
            <v>38684604588</v>
          </cell>
          <cell r="F2612">
            <v>776000000</v>
          </cell>
          <cell r="G2612">
            <v>37908604588</v>
          </cell>
          <cell r="H2612">
            <v>0</v>
          </cell>
        </row>
        <row r="2613">
          <cell r="C2613" t="str">
            <v>88011901</v>
          </cell>
          <cell r="D2613" t="str">
            <v>YARDIM VE BAGIS</v>
          </cell>
          <cell r="E2613">
            <v>4139599341</v>
          </cell>
          <cell r="F2613">
            <v>37099341</v>
          </cell>
          <cell r="G2613">
            <v>4102500000</v>
          </cell>
          <cell r="H2613">
            <v>0</v>
          </cell>
        </row>
        <row r="2614">
          <cell r="C2614" t="str">
            <v>88012901</v>
          </cell>
          <cell r="D2614" t="str">
            <v>TEMSIL VE AGIRL</v>
          </cell>
          <cell r="E2614">
            <v>89144792585</v>
          </cell>
          <cell r="F2614">
            <v>644206013</v>
          </cell>
          <cell r="G2614">
            <v>88500586572</v>
          </cell>
          <cell r="H2614">
            <v>0</v>
          </cell>
        </row>
        <row r="2615">
          <cell r="C2615" t="str">
            <v>88013901</v>
          </cell>
          <cell r="D2615" t="str">
            <v>KANUNEN KABUL E</v>
          </cell>
          <cell r="E2615">
            <v>504647473637</v>
          </cell>
          <cell r="F2615">
            <v>24135892698</v>
          </cell>
          <cell r="G2615">
            <v>480511580939</v>
          </cell>
          <cell r="H2615">
            <v>0</v>
          </cell>
        </row>
        <row r="2616">
          <cell r="C2616" t="str">
            <v>88014901</v>
          </cell>
          <cell r="D2616" t="str">
            <v>NAKLIYAT VE HAM</v>
          </cell>
          <cell r="E2616">
            <v>80528120933</v>
          </cell>
          <cell r="F2616">
            <v>936440678</v>
          </cell>
          <cell r="G2616">
            <v>79591680255</v>
          </cell>
          <cell r="H2616">
            <v>0</v>
          </cell>
        </row>
        <row r="2617">
          <cell r="C2617" t="str">
            <v>88015901</v>
          </cell>
          <cell r="D2617" t="str">
            <v>DAVA VE MAHKEME</v>
          </cell>
          <cell r="E2617">
            <v>9489617106</v>
          </cell>
          <cell r="F2617">
            <v>747505000</v>
          </cell>
          <cell r="G2617">
            <v>8742112106</v>
          </cell>
          <cell r="H2617">
            <v>0</v>
          </cell>
        </row>
        <row r="2618">
          <cell r="C2618" t="str">
            <v>88016901</v>
          </cell>
          <cell r="D2618" t="str">
            <v>ABONE GIDERLERI</v>
          </cell>
          <cell r="E2618">
            <v>7780771919</v>
          </cell>
          <cell r="F2618">
            <v>95000000</v>
          </cell>
          <cell r="G2618">
            <v>7685771919</v>
          </cell>
          <cell r="H2618">
            <v>0</v>
          </cell>
        </row>
        <row r="2619">
          <cell r="C2619" t="str">
            <v>88017901</v>
          </cell>
          <cell r="D2619" t="str">
            <v>HIZMET GIDERLER</v>
          </cell>
          <cell r="E2619">
            <v>1851852</v>
          </cell>
          <cell r="F2619">
            <v>0</v>
          </cell>
          <cell r="G2619">
            <v>1851852</v>
          </cell>
          <cell r="H2619">
            <v>0</v>
          </cell>
        </row>
        <row r="2620">
          <cell r="C2620" t="str">
            <v>88018901</v>
          </cell>
          <cell r="D2620" t="str">
            <v>FOTOKOPİ GİDERL</v>
          </cell>
          <cell r="E2620">
            <v>23597732841</v>
          </cell>
          <cell r="F2620">
            <v>318134898</v>
          </cell>
          <cell r="G2620">
            <v>23279597943</v>
          </cell>
          <cell r="H2620">
            <v>0</v>
          </cell>
        </row>
        <row r="2621">
          <cell r="C2621" t="str">
            <v>88018901</v>
          </cell>
          <cell r="D2621" t="str">
            <v>TAMIR GIDERLERI</v>
          </cell>
          <cell r="E2621">
            <v>550641102</v>
          </cell>
          <cell r="F2621">
            <v>0</v>
          </cell>
          <cell r="G2621">
            <v>550641102</v>
          </cell>
          <cell r="H2621">
            <v>0</v>
          </cell>
        </row>
        <row r="2622">
          <cell r="C2622" t="str">
            <v>88018901</v>
          </cell>
          <cell r="D2622" t="str">
            <v>BAKIM GIDERLERI</v>
          </cell>
          <cell r="E2622">
            <v>4077017463</v>
          </cell>
          <cell r="F2622">
            <v>0</v>
          </cell>
          <cell r="G2622">
            <v>4077017463</v>
          </cell>
          <cell r="H2622">
            <v>0</v>
          </cell>
        </row>
        <row r="2623">
          <cell r="C2623" t="str">
            <v>88018901</v>
          </cell>
          <cell r="D2623" t="str">
            <v>MALZEME GIDERLE</v>
          </cell>
          <cell r="E2623">
            <v>3765068506</v>
          </cell>
          <cell r="F2623">
            <v>316934898</v>
          </cell>
          <cell r="G2623">
            <v>3448133608</v>
          </cell>
          <cell r="H2623">
            <v>0</v>
          </cell>
        </row>
        <row r="2624">
          <cell r="C2624" t="str">
            <v>88018901</v>
          </cell>
          <cell r="D2624" t="str">
            <v>FOTOKOPI CEKIM</v>
          </cell>
          <cell r="E2624">
            <v>15205005770</v>
          </cell>
          <cell r="F2624">
            <v>1200000</v>
          </cell>
          <cell r="G2624">
            <v>15203805770</v>
          </cell>
          <cell r="H2624">
            <v>0</v>
          </cell>
        </row>
        <row r="2625">
          <cell r="C2625" t="str">
            <v>88099901</v>
          </cell>
          <cell r="D2625" t="str">
            <v>DIGER ISLETME G</v>
          </cell>
          <cell r="E2625">
            <v>890639940712.90002</v>
          </cell>
          <cell r="F2625">
            <v>1757775369</v>
          </cell>
          <cell r="G2625">
            <v>888882165343.90002</v>
          </cell>
          <cell r="H2625">
            <v>0</v>
          </cell>
        </row>
        <row r="2626">
          <cell r="C2626" t="str">
            <v>880990901</v>
          </cell>
          <cell r="D2626" t="str">
            <v>DANISM.VE GECIC</v>
          </cell>
          <cell r="E2626">
            <v>67832578218</v>
          </cell>
          <cell r="F2626">
            <v>22200000</v>
          </cell>
          <cell r="G2626">
            <v>67810378218</v>
          </cell>
          <cell r="H2626">
            <v>0</v>
          </cell>
        </row>
        <row r="2627">
          <cell r="C2627" t="str">
            <v>880992901</v>
          </cell>
          <cell r="D2627" t="str">
            <v>MUTEFERRIK GIDE</v>
          </cell>
          <cell r="E2627">
            <v>6379626567</v>
          </cell>
          <cell r="F2627">
            <v>347904003</v>
          </cell>
          <cell r="G2627">
            <v>6031722564</v>
          </cell>
          <cell r="H2627">
            <v>0</v>
          </cell>
        </row>
        <row r="2628">
          <cell r="C2628" t="str">
            <v>880994901</v>
          </cell>
          <cell r="D2628" t="str">
            <v>KUSURAT FARKLAR</v>
          </cell>
          <cell r="E2628">
            <v>86202818.900000006</v>
          </cell>
          <cell r="F2628">
            <v>616209</v>
          </cell>
          <cell r="G2628">
            <v>85586609.900000006</v>
          </cell>
          <cell r="H2628">
            <v>0</v>
          </cell>
        </row>
        <row r="2629">
          <cell r="C2629" t="str">
            <v>880995901</v>
          </cell>
          <cell r="D2629" t="str">
            <v>DIGER</v>
          </cell>
          <cell r="E2629">
            <v>816341533109</v>
          </cell>
          <cell r="F2629">
            <v>1387055157</v>
          </cell>
          <cell r="G2629">
            <v>814954477952</v>
          </cell>
          <cell r="H2629">
            <v>0</v>
          </cell>
        </row>
        <row r="2630">
          <cell r="C2630" t="str">
            <v/>
          </cell>
          <cell r="E2630" t="str">
            <v>----------------------</v>
          </cell>
          <cell r="F2630" t="str">
            <v>----------------------</v>
          </cell>
          <cell r="G2630" t="str">
            <v>----------------------</v>
          </cell>
          <cell r="H2630" t="str">
            <v>----------------------</v>
          </cell>
        </row>
        <row r="2631">
          <cell r="C2631" t="str">
            <v>880HESAP</v>
          </cell>
          <cell r="D2631" t="str">
            <v>LAMI...:</v>
          </cell>
          <cell r="E2631">
            <v>10888346367116.9</v>
          </cell>
          <cell r="F2631">
            <v>176022864266</v>
          </cell>
          <cell r="G2631">
            <v>10712323502850.9</v>
          </cell>
          <cell r="H2631">
            <v>0</v>
          </cell>
        </row>
        <row r="2632">
          <cell r="C2632" t="str">
            <v/>
          </cell>
        </row>
        <row r="2633">
          <cell r="C2633" t="str">
            <v>882901</v>
          </cell>
          <cell r="D2633" t="str">
            <v>DIGER GIDERLER</v>
          </cell>
          <cell r="E2633">
            <v>7116158769445</v>
          </cell>
          <cell r="F2633">
            <v>0</v>
          </cell>
          <cell r="G2633">
            <v>7116158769445</v>
          </cell>
          <cell r="H2633">
            <v>0</v>
          </cell>
        </row>
        <row r="2634">
          <cell r="C2634" t="str">
            <v>88201901</v>
          </cell>
          <cell r="D2634" t="str">
            <v>MENKULLER SATIS</v>
          </cell>
          <cell r="E2634">
            <v>265454333898</v>
          </cell>
          <cell r="F2634">
            <v>0</v>
          </cell>
          <cell r="G2634">
            <v>265454333898</v>
          </cell>
          <cell r="H2634">
            <v>0</v>
          </cell>
        </row>
        <row r="2635">
          <cell r="C2635" t="str">
            <v>882011901</v>
          </cell>
          <cell r="D2635" t="str">
            <v>MENKUL SATIS ZA</v>
          </cell>
          <cell r="E2635">
            <v>265454333898</v>
          </cell>
          <cell r="F2635">
            <v>0</v>
          </cell>
          <cell r="G2635">
            <v>265454333898</v>
          </cell>
          <cell r="H2635">
            <v>0</v>
          </cell>
        </row>
        <row r="2636">
          <cell r="C2636" t="str">
            <v>88205901</v>
          </cell>
          <cell r="D2636" t="str">
            <v>DENETIM VE MUSA</v>
          </cell>
          <cell r="E2636">
            <v>149409407326</v>
          </cell>
          <cell r="F2636">
            <v>0</v>
          </cell>
          <cell r="G2636">
            <v>149409407326</v>
          </cell>
          <cell r="H2636">
            <v>0</v>
          </cell>
        </row>
        <row r="2637">
          <cell r="C2637" t="str">
            <v>88209901</v>
          </cell>
          <cell r="D2637" t="str">
            <v>EXPERTIZ UCRETL</v>
          </cell>
          <cell r="E2637">
            <v>4596288133</v>
          </cell>
          <cell r="F2637">
            <v>0</v>
          </cell>
          <cell r="G2637">
            <v>4596288133</v>
          </cell>
          <cell r="H2637">
            <v>0</v>
          </cell>
        </row>
        <row r="2638">
          <cell r="C2638" t="str">
            <v>88290901</v>
          </cell>
          <cell r="D2638" t="str">
            <v>GENEL MUDURLUK</v>
          </cell>
          <cell r="E2638">
            <v>6661564934088</v>
          </cell>
          <cell r="F2638">
            <v>0</v>
          </cell>
          <cell r="G2638">
            <v>6661564934088</v>
          </cell>
          <cell r="H2638">
            <v>0</v>
          </cell>
        </row>
        <row r="2639">
          <cell r="C2639" t="str">
            <v>88299901</v>
          </cell>
          <cell r="D2639" t="str">
            <v>DİĞER GİDERLER</v>
          </cell>
          <cell r="E2639">
            <v>35133806000</v>
          </cell>
          <cell r="F2639">
            <v>0</v>
          </cell>
          <cell r="G2639">
            <v>35133806000</v>
          </cell>
          <cell r="H2639">
            <v>0</v>
          </cell>
        </row>
        <row r="2640">
          <cell r="C2640" t="str">
            <v>88299901</v>
          </cell>
          <cell r="D2640" t="str">
            <v>EFT ODEMELERI</v>
          </cell>
          <cell r="E2640">
            <v>35133806000</v>
          </cell>
          <cell r="F2640">
            <v>0</v>
          </cell>
          <cell r="G2640">
            <v>35133806000</v>
          </cell>
          <cell r="H2640">
            <v>0</v>
          </cell>
        </row>
        <row r="2641">
          <cell r="C2641" t="str">
            <v/>
          </cell>
          <cell r="E2641" t="str">
            <v>----------------------</v>
          </cell>
          <cell r="F2641" t="str">
            <v>----------------------</v>
          </cell>
          <cell r="G2641" t="str">
            <v>----------------------</v>
          </cell>
          <cell r="H2641" t="str">
            <v>----------------------</v>
          </cell>
        </row>
        <row r="2642">
          <cell r="C2642" t="str">
            <v>882HESAP</v>
          </cell>
          <cell r="D2642" t="str">
            <v>LAMI...:</v>
          </cell>
          <cell r="E2642">
            <v>7116158769445</v>
          </cell>
          <cell r="F2642">
            <v>0</v>
          </cell>
          <cell r="G2642">
            <v>7116158769445</v>
          </cell>
          <cell r="H2642">
            <v>0</v>
          </cell>
        </row>
        <row r="2643">
          <cell r="C2643" t="str">
            <v/>
          </cell>
        </row>
        <row r="2644">
          <cell r="C2644" t="str">
            <v/>
          </cell>
          <cell r="E2644" t="str">
            <v>----------------------</v>
          </cell>
          <cell r="F2644" t="str">
            <v>----------------------</v>
          </cell>
          <cell r="G2644" t="str">
            <v>----------------------</v>
          </cell>
          <cell r="H2644" t="str">
            <v>----------------------</v>
          </cell>
        </row>
        <row r="2645">
          <cell r="C2645" t="str">
            <v>8GRU</v>
          </cell>
          <cell r="D2645" t="str">
            <v>LAMI</v>
          </cell>
          <cell r="E2645">
            <v>217483444967090</v>
          </cell>
          <cell r="F2645">
            <v>107352254503558</v>
          </cell>
          <cell r="G2645">
            <v>110131190463532</v>
          </cell>
          <cell r="H2645">
            <v>0</v>
          </cell>
        </row>
        <row r="2646">
          <cell r="C2646" t="str">
            <v/>
          </cell>
        </row>
        <row r="2647">
          <cell r="C2647" t="str">
            <v>900901</v>
          </cell>
          <cell r="D2647" t="str">
            <v>KULLANDIRLAN FO</v>
          </cell>
          <cell r="E2647">
            <v>252377562494155</v>
          </cell>
          <cell r="F2647">
            <v>239950834710224</v>
          </cell>
          <cell r="G2647">
            <v>12426727783931.1</v>
          </cell>
          <cell r="H2647">
            <v>0</v>
          </cell>
        </row>
        <row r="2648">
          <cell r="C2648" t="str">
            <v>90014901</v>
          </cell>
          <cell r="D2648" t="str">
            <v>GİDER REESKONTU</v>
          </cell>
          <cell r="E2648">
            <v>228568584351512</v>
          </cell>
          <cell r="F2648">
            <v>227044268417719</v>
          </cell>
          <cell r="G2648">
            <v>1524315933793.1899</v>
          </cell>
          <cell r="H2648">
            <v>0</v>
          </cell>
        </row>
        <row r="2649">
          <cell r="C2649" t="str">
            <v>900142901</v>
          </cell>
          <cell r="D2649" t="str">
            <v>GİDER REESKONTU</v>
          </cell>
          <cell r="E2649">
            <v>228568584351512</v>
          </cell>
          <cell r="F2649">
            <v>227044268417719</v>
          </cell>
          <cell r="G2649">
            <v>1524315933793.1899</v>
          </cell>
          <cell r="H2649">
            <v>0</v>
          </cell>
        </row>
        <row r="2650">
          <cell r="C2650" t="str">
            <v>9001420901</v>
          </cell>
          <cell r="D2650" t="str">
            <v>BİR AY VADELİ T</v>
          </cell>
          <cell r="E2650">
            <v>226211546871742</v>
          </cell>
          <cell r="F2650">
            <v>224700375338966</v>
          </cell>
          <cell r="G2650">
            <v>1511171532776.49</v>
          </cell>
          <cell r="H2650">
            <v>0</v>
          </cell>
        </row>
        <row r="2651">
          <cell r="C2651" t="str">
            <v>9001421901</v>
          </cell>
          <cell r="D2651" t="str">
            <v>ÜÇ AY VADELİ TL</v>
          </cell>
          <cell r="E2651">
            <v>751163093406.51001</v>
          </cell>
          <cell r="F2651">
            <v>751142034549.41003</v>
          </cell>
          <cell r="G2651">
            <v>21058857.100000001</v>
          </cell>
          <cell r="H2651">
            <v>0</v>
          </cell>
        </row>
        <row r="2652">
          <cell r="C2652" t="str">
            <v>9001422901</v>
          </cell>
          <cell r="D2652" t="str">
            <v>ALTI AY VADELİ</v>
          </cell>
          <cell r="E2652">
            <v>482161730680.77002</v>
          </cell>
          <cell r="F2652">
            <v>471486566737.04999</v>
          </cell>
          <cell r="G2652">
            <v>10675163943.719999</v>
          </cell>
          <cell r="H2652">
            <v>0</v>
          </cell>
        </row>
        <row r="2653">
          <cell r="C2653" t="str">
            <v>9001423901</v>
          </cell>
          <cell r="D2653" t="str">
            <v>BİR YIL VADELİ</v>
          </cell>
          <cell r="E2653">
            <v>1123712655682.3401</v>
          </cell>
          <cell r="F2653">
            <v>1121264477466.46</v>
          </cell>
          <cell r="G2653">
            <v>2448178215.8800001</v>
          </cell>
          <cell r="H2653">
            <v>0</v>
          </cell>
        </row>
        <row r="2654">
          <cell r="C2654" t="str">
            <v>90016901</v>
          </cell>
          <cell r="D2654" t="str">
            <v>TL KREDİLER KAR</v>
          </cell>
          <cell r="E2654">
            <v>23804314113919</v>
          </cell>
          <cell r="F2654">
            <v>12906566292505</v>
          </cell>
          <cell r="G2654">
            <v>10897747821414</v>
          </cell>
          <cell r="H2654">
            <v>0</v>
          </cell>
        </row>
        <row r="2655">
          <cell r="C2655" t="str">
            <v>900160901</v>
          </cell>
          <cell r="D2655" t="str">
            <v>TL KREDİLER KAR</v>
          </cell>
          <cell r="E2655">
            <v>23804314113919</v>
          </cell>
          <cell r="F2655">
            <v>12906566292505</v>
          </cell>
          <cell r="G2655">
            <v>10897747821414</v>
          </cell>
          <cell r="H2655">
            <v>0</v>
          </cell>
        </row>
        <row r="2656">
          <cell r="C2656" t="str">
            <v>9001601901</v>
          </cell>
          <cell r="D2656" t="str">
            <v>TL ÖZKAYNAK</v>
          </cell>
          <cell r="E2656">
            <v>1105005166728</v>
          </cell>
          <cell r="F2656">
            <v>1026191518165</v>
          </cell>
          <cell r="G2656">
            <v>78813648563</v>
          </cell>
          <cell r="H2656">
            <v>0</v>
          </cell>
        </row>
        <row r="2657">
          <cell r="C2657" t="str">
            <v>9001602901</v>
          </cell>
          <cell r="D2657" t="str">
            <v>TL K/F</v>
          </cell>
          <cell r="E2657">
            <v>22699308947191</v>
          </cell>
          <cell r="F2657">
            <v>11880374774340</v>
          </cell>
          <cell r="G2657">
            <v>10818934172851</v>
          </cell>
          <cell r="H2657">
            <v>0</v>
          </cell>
        </row>
        <row r="2658">
          <cell r="C2658" t="str">
            <v>90050901</v>
          </cell>
          <cell r="D2658" t="str">
            <v>Vadesinde Tahsi</v>
          </cell>
          <cell r="E2658">
            <v>4664028724</v>
          </cell>
          <cell r="F2658">
            <v>0</v>
          </cell>
          <cell r="G2658">
            <v>4664028724</v>
          </cell>
          <cell r="H2658">
            <v>0</v>
          </cell>
        </row>
        <row r="2659">
          <cell r="C2659" t="str">
            <v>900502901</v>
          </cell>
          <cell r="D2659" t="str">
            <v>Kar zarar Ortak</v>
          </cell>
          <cell r="E2659">
            <v>4664028724</v>
          </cell>
          <cell r="F2659">
            <v>0</v>
          </cell>
          <cell r="G2659">
            <v>4664028724</v>
          </cell>
          <cell r="H2659">
            <v>0</v>
          </cell>
        </row>
        <row r="2660">
          <cell r="C2660" t="str">
            <v/>
          </cell>
          <cell r="E2660" t="str">
            <v>----------------------</v>
          </cell>
          <cell r="F2660" t="str">
            <v>----------------------</v>
          </cell>
          <cell r="G2660" t="str">
            <v>----------------------</v>
          </cell>
          <cell r="H2660" t="str">
            <v>----------------------</v>
          </cell>
        </row>
        <row r="2661">
          <cell r="C2661" t="str">
            <v>900HESAP</v>
          </cell>
          <cell r="D2661" t="str">
            <v>LAMI...:</v>
          </cell>
          <cell r="E2661">
            <v>252377562494155</v>
          </cell>
          <cell r="F2661">
            <v>239950834710224</v>
          </cell>
          <cell r="G2661">
            <v>12426727783931.1</v>
          </cell>
          <cell r="H2661">
            <v>0</v>
          </cell>
        </row>
        <row r="2662">
          <cell r="C2662" t="str">
            <v/>
          </cell>
        </row>
        <row r="2663">
          <cell r="C2663" t="str">
            <v>901901</v>
          </cell>
          <cell r="D2663" t="str">
            <v>KULLANDIRILAN F</v>
          </cell>
          <cell r="E2663">
            <v>1360355141963710</v>
          </cell>
          <cell r="F2663">
            <v>1184424629088850</v>
          </cell>
          <cell r="G2663">
            <v>175930512874866</v>
          </cell>
          <cell r="H2663">
            <v>0</v>
          </cell>
        </row>
        <row r="2664">
          <cell r="C2664" t="str">
            <v>901902</v>
          </cell>
          <cell r="D2664" t="str">
            <v>KULLANDIRILAN F</v>
          </cell>
          <cell r="E2664">
            <v>272819487.54000002</v>
          </cell>
          <cell r="F2664">
            <v>190618623.38999999</v>
          </cell>
          <cell r="G2664">
            <v>82200864.150000006</v>
          </cell>
          <cell r="H2664">
            <v>0</v>
          </cell>
        </row>
        <row r="2665">
          <cell r="C2665" t="str">
            <v>901921</v>
          </cell>
          <cell r="D2665" t="str">
            <v>KULLANDIRILAN F</v>
          </cell>
          <cell r="E2665">
            <v>137847120.44</v>
          </cell>
          <cell r="F2665">
            <v>96682632.019999996</v>
          </cell>
          <cell r="G2665">
            <v>41164488.420000002</v>
          </cell>
          <cell r="H2665">
            <v>0</v>
          </cell>
        </row>
        <row r="2666">
          <cell r="C2666" t="str">
            <v>90100901</v>
          </cell>
          <cell r="D2666" t="str">
            <v>ÖZKAYNAKTAN KUL</v>
          </cell>
          <cell r="E2666">
            <v>50468906116501.102</v>
          </cell>
          <cell r="F2666">
            <v>45595719375537.398</v>
          </cell>
          <cell r="G2666">
            <v>4873186740963.6797</v>
          </cell>
          <cell r="H2666">
            <v>0</v>
          </cell>
        </row>
        <row r="2667">
          <cell r="C2667" t="str">
            <v>90100902</v>
          </cell>
          <cell r="D2667" t="str">
            <v>ÖZKAYNAKTAN KUL</v>
          </cell>
          <cell r="E2667">
            <v>1899535.99</v>
          </cell>
          <cell r="F2667">
            <v>1898065.67</v>
          </cell>
          <cell r="G2667">
            <v>1470.32</v>
          </cell>
          <cell r="H2667">
            <v>0</v>
          </cell>
        </row>
        <row r="2668">
          <cell r="C2668" t="str">
            <v>90100921</v>
          </cell>
          <cell r="D2668" t="str">
            <v>ÖZKAYNAKTAN KUL</v>
          </cell>
          <cell r="E2668">
            <v>9014367</v>
          </cell>
          <cell r="F2668">
            <v>5856488</v>
          </cell>
          <cell r="G2668">
            <v>3157879</v>
          </cell>
          <cell r="H2668">
            <v>0</v>
          </cell>
        </row>
        <row r="2669">
          <cell r="C2669" t="str">
            <v>901001901</v>
          </cell>
          <cell r="D2669" t="str">
            <v>ÜRETİM DESTEĞİ</v>
          </cell>
          <cell r="E2669">
            <v>7434770359451.1602</v>
          </cell>
          <cell r="F2669">
            <v>6968639397537.4805</v>
          </cell>
          <cell r="G2669">
            <v>466130961913.67999</v>
          </cell>
          <cell r="H2669">
            <v>0</v>
          </cell>
        </row>
        <row r="2670">
          <cell r="C2670" t="str">
            <v>901001902</v>
          </cell>
          <cell r="D2670" t="str">
            <v>ÜRETİM DESTEĞİ</v>
          </cell>
          <cell r="E2670">
            <v>1899535.99</v>
          </cell>
          <cell r="F2670">
            <v>1898065.67</v>
          </cell>
          <cell r="G2670">
            <v>1470.32</v>
          </cell>
          <cell r="H2670">
            <v>0</v>
          </cell>
        </row>
        <row r="2671">
          <cell r="C2671" t="str">
            <v>901001921</v>
          </cell>
          <cell r="D2671" t="str">
            <v>ÜRETİM DESTEĞİ</v>
          </cell>
          <cell r="E2671">
            <v>443367</v>
          </cell>
          <cell r="F2671">
            <v>142488</v>
          </cell>
          <cell r="G2671">
            <v>300879</v>
          </cell>
          <cell r="H2671">
            <v>0</v>
          </cell>
        </row>
        <row r="2672">
          <cell r="C2672" t="str">
            <v>9010010901</v>
          </cell>
          <cell r="D2672" t="str">
            <v>ÜRETİM DESTEĞİ</v>
          </cell>
          <cell r="E2672">
            <v>7434770359451.1602</v>
          </cell>
          <cell r="F2672">
            <v>6968639397537.4805</v>
          </cell>
          <cell r="G2672">
            <v>466130961913.67999</v>
          </cell>
          <cell r="H2672">
            <v>0</v>
          </cell>
        </row>
        <row r="2673">
          <cell r="C2673" t="str">
            <v>9010010902</v>
          </cell>
          <cell r="D2673" t="str">
            <v>ÜRETİM DESTEĞİ</v>
          </cell>
          <cell r="E2673">
            <v>1899535.99</v>
          </cell>
          <cell r="F2673">
            <v>1898065.67</v>
          </cell>
          <cell r="G2673">
            <v>1470.32</v>
          </cell>
          <cell r="H2673">
            <v>0</v>
          </cell>
        </row>
        <row r="2674">
          <cell r="C2674" t="str">
            <v>9010010921</v>
          </cell>
          <cell r="D2674" t="str">
            <v>ÜRETİM DESTEĞİ</v>
          </cell>
          <cell r="E2674">
            <v>443367</v>
          </cell>
          <cell r="F2674">
            <v>142488</v>
          </cell>
          <cell r="G2674">
            <v>300879</v>
          </cell>
          <cell r="H2674">
            <v>0</v>
          </cell>
        </row>
        <row r="2675">
          <cell r="C2675" t="str">
            <v>901003901</v>
          </cell>
          <cell r="D2675" t="str">
            <v>KAR/ZARAR ORTAK</v>
          </cell>
          <cell r="E2675">
            <v>43034135757050</v>
          </cell>
          <cell r="F2675">
            <v>38627079978000</v>
          </cell>
          <cell r="G2675">
            <v>4407055779050</v>
          </cell>
          <cell r="H2675">
            <v>0</v>
          </cell>
        </row>
        <row r="2676">
          <cell r="C2676" t="str">
            <v>901003921</v>
          </cell>
          <cell r="D2676" t="str">
            <v>KAR/ZARAR ORTAK</v>
          </cell>
          <cell r="E2676">
            <v>8571000</v>
          </cell>
          <cell r="F2676">
            <v>5714000</v>
          </cell>
          <cell r="G2676">
            <v>2857000</v>
          </cell>
          <cell r="H2676">
            <v>0</v>
          </cell>
        </row>
        <row r="2677">
          <cell r="C2677" t="str">
            <v>9010030901</v>
          </cell>
          <cell r="D2677" t="str">
            <v>KAR/ZARAR ORTAK</v>
          </cell>
          <cell r="E2677">
            <v>43034135757050</v>
          </cell>
          <cell r="F2677">
            <v>38627079978000</v>
          </cell>
          <cell r="G2677">
            <v>4407055779050</v>
          </cell>
          <cell r="H2677">
            <v>0</v>
          </cell>
        </row>
        <row r="2678">
          <cell r="C2678" t="str">
            <v>9010030921</v>
          </cell>
          <cell r="D2678" t="str">
            <v>KAR/ZARAR ORTAK</v>
          </cell>
          <cell r="E2678">
            <v>8571000</v>
          </cell>
          <cell r="F2678">
            <v>5714000</v>
          </cell>
          <cell r="G2678">
            <v>2857000</v>
          </cell>
          <cell r="H2678">
            <v>0</v>
          </cell>
        </row>
        <row r="2679">
          <cell r="C2679" t="str">
            <v>90101901</v>
          </cell>
          <cell r="D2679" t="str">
            <v>KF FONLARDAN KU</v>
          </cell>
          <cell r="E2679">
            <v>1268054813124870</v>
          </cell>
          <cell r="F2679">
            <v>1103756459482350</v>
          </cell>
          <cell r="G2679">
            <v>164298353642511</v>
          </cell>
          <cell r="H2679">
            <v>0</v>
          </cell>
        </row>
        <row r="2680">
          <cell r="C2680" t="str">
            <v>90101902</v>
          </cell>
          <cell r="D2680" t="str">
            <v>KF FONLARDAN KU</v>
          </cell>
          <cell r="E2680">
            <v>143882396.52000001</v>
          </cell>
          <cell r="F2680">
            <v>63466878.219999999</v>
          </cell>
          <cell r="G2680">
            <v>80415518.299999997</v>
          </cell>
          <cell r="H2680">
            <v>0</v>
          </cell>
        </row>
        <row r="2681">
          <cell r="C2681" t="str">
            <v>90101921</v>
          </cell>
          <cell r="D2681" t="str">
            <v>KF FONLARDAN KU</v>
          </cell>
          <cell r="E2681">
            <v>41469906</v>
          </cell>
          <cell r="F2681">
            <v>6263231.5800000001</v>
          </cell>
          <cell r="G2681">
            <v>35206674.420000002</v>
          </cell>
          <cell r="H2681">
            <v>0</v>
          </cell>
        </row>
        <row r="2682">
          <cell r="C2682" t="str">
            <v>901011901</v>
          </cell>
          <cell r="D2682" t="str">
            <v>ÜRETİM DESTEĞİ</v>
          </cell>
          <cell r="E2682">
            <v>1204565448749870</v>
          </cell>
          <cell r="F2682">
            <v>1047003391907350</v>
          </cell>
          <cell r="G2682">
            <v>157562056842511</v>
          </cell>
          <cell r="H2682">
            <v>0</v>
          </cell>
        </row>
        <row r="2683">
          <cell r="C2683" t="str">
            <v>901011902</v>
          </cell>
          <cell r="D2683" t="str">
            <v>ÜRETİM DESTEĞİ</v>
          </cell>
          <cell r="E2683">
            <v>138007396.52000001</v>
          </cell>
          <cell r="F2683">
            <v>62516878.219999999</v>
          </cell>
          <cell r="G2683">
            <v>75490518.299999997</v>
          </cell>
          <cell r="H2683">
            <v>0</v>
          </cell>
        </row>
        <row r="2684">
          <cell r="C2684" t="str">
            <v>901011921</v>
          </cell>
          <cell r="D2684" t="str">
            <v>ÜRETİM DESTEĞİ</v>
          </cell>
          <cell r="E2684">
            <v>41469906</v>
          </cell>
          <cell r="F2684">
            <v>6263231.5800000001</v>
          </cell>
          <cell r="G2684">
            <v>35206674.420000002</v>
          </cell>
          <cell r="H2684">
            <v>0</v>
          </cell>
        </row>
        <row r="2685">
          <cell r="C2685" t="str">
            <v>9010110901</v>
          </cell>
          <cell r="D2685" t="str">
            <v>ÜRETİM DESTEĞİ</v>
          </cell>
          <cell r="E2685">
            <v>1204565448749870</v>
          </cell>
          <cell r="F2685">
            <v>1047003391907350</v>
          </cell>
          <cell r="G2685">
            <v>157562056842511</v>
          </cell>
          <cell r="H2685">
            <v>0</v>
          </cell>
        </row>
        <row r="2686">
          <cell r="C2686" t="str">
            <v>9010110902</v>
          </cell>
          <cell r="D2686" t="str">
            <v>ÜRETİM DESTEĞİ</v>
          </cell>
          <cell r="E2686">
            <v>138007396.52000001</v>
          </cell>
          <cell r="F2686">
            <v>62516878.219999999</v>
          </cell>
          <cell r="G2686">
            <v>75490518.299999997</v>
          </cell>
          <cell r="H2686">
            <v>0</v>
          </cell>
        </row>
        <row r="2687">
          <cell r="C2687" t="str">
            <v>9010110921</v>
          </cell>
          <cell r="D2687" t="str">
            <v>ÜRETİM DESTEĞİ</v>
          </cell>
          <cell r="E2687">
            <v>41469906</v>
          </cell>
          <cell r="F2687">
            <v>6263231.5800000001</v>
          </cell>
          <cell r="G2687">
            <v>35206674.420000002</v>
          </cell>
          <cell r="H2687">
            <v>0</v>
          </cell>
        </row>
        <row r="2688">
          <cell r="C2688" t="str">
            <v>901013901</v>
          </cell>
          <cell r="D2688" t="str">
            <v>KAR/ZARAR ORTAK</v>
          </cell>
          <cell r="E2688">
            <v>63489364375000</v>
          </cell>
          <cell r="F2688">
            <v>56753067575000</v>
          </cell>
          <cell r="G2688">
            <v>6736296800000</v>
          </cell>
          <cell r="H2688">
            <v>0</v>
          </cell>
        </row>
        <row r="2689">
          <cell r="C2689" t="str">
            <v>901013902</v>
          </cell>
          <cell r="D2689" t="str">
            <v>KAR/ZARAR ORTAK</v>
          </cell>
          <cell r="E2689">
            <v>5875000</v>
          </cell>
          <cell r="F2689">
            <v>950000</v>
          </cell>
          <cell r="G2689">
            <v>4925000</v>
          </cell>
          <cell r="H2689">
            <v>0</v>
          </cell>
        </row>
        <row r="2690">
          <cell r="C2690" t="str">
            <v>9010130901</v>
          </cell>
          <cell r="D2690" t="str">
            <v>KAR/ZARAR ORTAK</v>
          </cell>
          <cell r="E2690">
            <v>63489364375000</v>
          </cell>
          <cell r="F2690">
            <v>56753067575000</v>
          </cell>
          <cell r="G2690">
            <v>6736296800000</v>
          </cell>
          <cell r="H2690">
            <v>0</v>
          </cell>
        </row>
        <row r="2691">
          <cell r="C2691" t="str">
            <v>9010130902</v>
          </cell>
          <cell r="D2691" t="str">
            <v>KAR/ZARAR ORTAK</v>
          </cell>
          <cell r="E2691">
            <v>5875000</v>
          </cell>
          <cell r="F2691">
            <v>950000</v>
          </cell>
          <cell r="G2691">
            <v>4925000</v>
          </cell>
          <cell r="H2691">
            <v>0</v>
          </cell>
        </row>
        <row r="2692">
          <cell r="C2692" t="str">
            <v>90114901</v>
          </cell>
          <cell r="D2692" t="str">
            <v>GİDER REESKONTL</v>
          </cell>
          <cell r="E2692">
            <v>12347528197693.301</v>
          </cell>
          <cell r="F2692">
            <v>9873925756442.8398</v>
          </cell>
          <cell r="G2692">
            <v>2473602441250.4702</v>
          </cell>
          <cell r="H2692">
            <v>0</v>
          </cell>
        </row>
        <row r="2693">
          <cell r="C2693" t="str">
            <v>90114902</v>
          </cell>
          <cell r="D2693" t="str">
            <v>GİDER REESKONTL</v>
          </cell>
          <cell r="E2693">
            <v>125715721.69</v>
          </cell>
          <cell r="F2693">
            <v>125087761.16</v>
          </cell>
          <cell r="G2693">
            <v>627960.53</v>
          </cell>
          <cell r="H2693">
            <v>0</v>
          </cell>
        </row>
        <row r="2694">
          <cell r="C2694" t="str">
            <v>90114921</v>
          </cell>
          <cell r="D2694" t="str">
            <v>GİDER REESKONTL</v>
          </cell>
          <cell r="E2694">
            <v>85604963.439999998</v>
          </cell>
          <cell r="F2694">
            <v>84558192.439999998</v>
          </cell>
          <cell r="G2694">
            <v>1046771</v>
          </cell>
          <cell r="H2694">
            <v>0</v>
          </cell>
        </row>
        <row r="2695">
          <cell r="C2695" t="str">
            <v>901142901</v>
          </cell>
          <cell r="D2695" t="str">
            <v>GİDER REESKONTU</v>
          </cell>
          <cell r="E2695">
            <v>12347528197693.301</v>
          </cell>
          <cell r="F2695">
            <v>9873925756442.8398</v>
          </cell>
          <cell r="G2695">
            <v>2473602441250.4702</v>
          </cell>
          <cell r="H2695">
            <v>0</v>
          </cell>
        </row>
        <row r="2696">
          <cell r="C2696" t="str">
            <v>901142902</v>
          </cell>
          <cell r="D2696" t="str">
            <v>GİDER REESKONTU</v>
          </cell>
          <cell r="E2696">
            <v>125665665.12</v>
          </cell>
          <cell r="F2696">
            <v>125037704.59</v>
          </cell>
          <cell r="G2696">
            <v>627960.53</v>
          </cell>
          <cell r="H2696">
            <v>0</v>
          </cell>
        </row>
        <row r="2697">
          <cell r="C2697" t="str">
            <v>901142921</v>
          </cell>
          <cell r="D2697" t="str">
            <v>GİDER REESKONTU</v>
          </cell>
          <cell r="E2697">
            <v>85604963.439999998</v>
          </cell>
          <cell r="F2697">
            <v>84558192.439999998</v>
          </cell>
          <cell r="G2697">
            <v>1046771</v>
          </cell>
          <cell r="H2697">
            <v>0</v>
          </cell>
        </row>
        <row r="2698">
          <cell r="C2698" t="str">
            <v>9011420901</v>
          </cell>
          <cell r="D2698" t="str">
            <v>BİR AY VADELİ U</v>
          </cell>
          <cell r="E2698">
            <v>10802549684331.5</v>
          </cell>
          <cell r="F2698">
            <v>8431263536284.1904</v>
          </cell>
          <cell r="G2698">
            <v>2371286148047.3198</v>
          </cell>
          <cell r="H2698">
            <v>0</v>
          </cell>
        </row>
        <row r="2699">
          <cell r="C2699" t="str">
            <v>9011420902</v>
          </cell>
          <cell r="D2699" t="str">
            <v>BİR AY VADELİ U</v>
          </cell>
          <cell r="E2699">
            <v>119903526.11</v>
          </cell>
          <cell r="F2699">
            <v>119351111.73999999</v>
          </cell>
          <cell r="G2699">
            <v>552414.37</v>
          </cell>
          <cell r="H2699">
            <v>0</v>
          </cell>
        </row>
        <row r="2700">
          <cell r="C2700" t="str">
            <v>9011420921</v>
          </cell>
          <cell r="D2700" t="str">
            <v>BİR AY VADELİ U</v>
          </cell>
          <cell r="E2700">
            <v>83369468.129999995</v>
          </cell>
          <cell r="F2700">
            <v>82322039.819999993</v>
          </cell>
          <cell r="G2700">
            <v>1047428.31</v>
          </cell>
          <cell r="H2700">
            <v>0</v>
          </cell>
        </row>
        <row r="2701">
          <cell r="C2701" t="str">
            <v>9011421901</v>
          </cell>
          <cell r="D2701" t="str">
            <v>ÜÇ AY VADELİ US</v>
          </cell>
          <cell r="E2701">
            <v>492514437260.52002</v>
          </cell>
          <cell r="F2701">
            <v>491357318868.66998</v>
          </cell>
          <cell r="G2701">
            <v>1157118391.8499999</v>
          </cell>
          <cell r="H2701">
            <v>0</v>
          </cell>
        </row>
        <row r="2702">
          <cell r="C2702" t="str">
            <v>9011421902</v>
          </cell>
          <cell r="D2702" t="str">
            <v>ÜÇ AY VADELİ US</v>
          </cell>
          <cell r="E2702">
            <v>1139174.94</v>
          </cell>
          <cell r="F2702">
            <v>1138398.1100000001</v>
          </cell>
          <cell r="G2702">
            <v>776.83</v>
          </cell>
          <cell r="H2702">
            <v>0</v>
          </cell>
        </row>
        <row r="2703">
          <cell r="C2703" t="str">
            <v>9011421921</v>
          </cell>
          <cell r="D2703" t="str">
            <v>ÜÇ AY VADELİ US</v>
          </cell>
          <cell r="E2703">
            <v>152004.75</v>
          </cell>
          <cell r="F2703">
            <v>151943.43</v>
          </cell>
          <cell r="G2703">
            <v>61.32</v>
          </cell>
          <cell r="H2703">
            <v>0</v>
          </cell>
        </row>
        <row r="2704">
          <cell r="C2704" t="str">
            <v>9011422901</v>
          </cell>
          <cell r="D2704" t="str">
            <v>ALTI AY VADELİ</v>
          </cell>
          <cell r="E2704">
            <v>244849705236.51001</v>
          </cell>
          <cell r="F2704">
            <v>247389976733.16</v>
          </cell>
          <cell r="G2704">
            <v>0</v>
          </cell>
          <cell r="H2704">
            <v>2540271496.6500001</v>
          </cell>
        </row>
        <row r="2705">
          <cell r="C2705" t="str">
            <v>9011422902</v>
          </cell>
          <cell r="D2705" t="str">
            <v>ALTI AY VADELİ</v>
          </cell>
          <cell r="E2705">
            <v>1527135.37</v>
          </cell>
          <cell r="F2705">
            <v>1529214.33</v>
          </cell>
          <cell r="G2705">
            <v>0</v>
          </cell>
          <cell r="H2705">
            <v>2078.96</v>
          </cell>
        </row>
        <row r="2706">
          <cell r="C2706" t="str">
            <v>9011422921</v>
          </cell>
          <cell r="D2706" t="str">
            <v>ALTI AY VADELİ</v>
          </cell>
          <cell r="E2706">
            <v>91932.03</v>
          </cell>
          <cell r="F2706">
            <v>91735.42</v>
          </cell>
          <cell r="G2706">
            <v>196.61</v>
          </cell>
          <cell r="H2706">
            <v>0</v>
          </cell>
        </row>
        <row r="2707">
          <cell r="C2707" t="str">
            <v>9011423901</v>
          </cell>
          <cell r="D2707" t="str">
            <v>DOKUZ AY VADELİ</v>
          </cell>
          <cell r="E2707">
            <v>316079009554.07001</v>
          </cell>
          <cell r="F2707">
            <v>212379563246.12</v>
          </cell>
          <cell r="G2707">
            <v>103699446307.95</v>
          </cell>
          <cell r="H2707">
            <v>0</v>
          </cell>
        </row>
        <row r="2708">
          <cell r="C2708" t="str">
            <v>9011423902</v>
          </cell>
          <cell r="D2708" t="str">
            <v>DOKUZ AY VADELİ</v>
          </cell>
          <cell r="E2708">
            <v>3046171.55</v>
          </cell>
          <cell r="F2708">
            <v>2969323.26</v>
          </cell>
          <cell r="G2708">
            <v>76848.289999999994</v>
          </cell>
          <cell r="H2708">
            <v>0</v>
          </cell>
        </row>
        <row r="2709">
          <cell r="C2709" t="str">
            <v>9011423921</v>
          </cell>
          <cell r="D2709" t="str">
            <v>DOKUZ AY VADELİ</v>
          </cell>
          <cell r="E2709">
            <v>1897130.62</v>
          </cell>
          <cell r="F2709">
            <v>1898045.86</v>
          </cell>
          <cell r="G2709">
            <v>0</v>
          </cell>
          <cell r="H2709">
            <v>915.24</v>
          </cell>
        </row>
        <row r="2710">
          <cell r="C2710" t="str">
            <v>9011424901</v>
          </cell>
          <cell r="D2710" t="str">
            <v>BİR  YIL VADELİ</v>
          </cell>
          <cell r="E2710">
            <v>491535361310.70001</v>
          </cell>
          <cell r="F2710">
            <v>491535361310.70001</v>
          </cell>
          <cell r="G2710">
            <v>0</v>
          </cell>
          <cell r="H2710">
            <v>0</v>
          </cell>
        </row>
        <row r="2711">
          <cell r="C2711" t="str">
            <v>9011424902</v>
          </cell>
          <cell r="D2711" t="str">
            <v>BİR  YIL VADELİ</v>
          </cell>
          <cell r="E2711">
            <v>49657.15</v>
          </cell>
          <cell r="F2711">
            <v>49657.15</v>
          </cell>
          <cell r="G2711">
            <v>0</v>
          </cell>
          <cell r="H2711">
            <v>0</v>
          </cell>
        </row>
        <row r="2712">
          <cell r="C2712" t="str">
            <v>9011424921</v>
          </cell>
          <cell r="D2712" t="str">
            <v>BİR  YIL VADELİ</v>
          </cell>
          <cell r="E2712">
            <v>94427.91</v>
          </cell>
          <cell r="F2712">
            <v>94427.91</v>
          </cell>
          <cell r="G2712">
            <v>0</v>
          </cell>
          <cell r="H2712">
            <v>0</v>
          </cell>
        </row>
        <row r="2713">
          <cell r="C2713" t="str">
            <v>901143902</v>
          </cell>
          <cell r="D2713" t="str">
            <v>GIDER REESKONT.</v>
          </cell>
          <cell r="E2713">
            <v>50056.57</v>
          </cell>
          <cell r="F2713">
            <v>50056.57</v>
          </cell>
          <cell r="G2713">
            <v>0</v>
          </cell>
          <cell r="H2713">
            <v>0</v>
          </cell>
        </row>
        <row r="2714">
          <cell r="C2714" t="str">
            <v>9011431902</v>
          </cell>
          <cell r="D2714" t="str">
            <v>ÜÇ AYLIK</v>
          </cell>
          <cell r="E2714">
            <v>50056.57</v>
          </cell>
          <cell r="F2714">
            <v>50056.57</v>
          </cell>
          <cell r="G2714">
            <v>0</v>
          </cell>
          <cell r="H2714">
            <v>0</v>
          </cell>
        </row>
        <row r="2715">
          <cell r="C2715" t="str">
            <v>90150901</v>
          </cell>
          <cell r="D2715" t="str">
            <v>VADESİNDE TAHSİ</v>
          </cell>
          <cell r="E2715">
            <v>29483894524651.801</v>
          </cell>
          <cell r="F2715">
            <v>25198524474510.801</v>
          </cell>
          <cell r="G2715">
            <v>4285370050141</v>
          </cell>
          <cell r="H2715">
            <v>0</v>
          </cell>
        </row>
        <row r="2716">
          <cell r="C2716" t="str">
            <v>90150902</v>
          </cell>
          <cell r="D2716" t="str">
            <v>VADESİNDE TAHSİ</v>
          </cell>
          <cell r="E2716">
            <v>1321833.3400000001</v>
          </cell>
          <cell r="F2716">
            <v>165918.34</v>
          </cell>
          <cell r="G2716">
            <v>1155915</v>
          </cell>
          <cell r="H2716">
            <v>0</v>
          </cell>
        </row>
        <row r="2717">
          <cell r="C2717" t="str">
            <v>90150921</v>
          </cell>
          <cell r="D2717" t="str">
            <v>VADESİNDE TAHSİ</v>
          </cell>
          <cell r="E2717">
            <v>1757884</v>
          </cell>
          <cell r="F2717">
            <v>4720</v>
          </cell>
          <cell r="G2717">
            <v>1753164</v>
          </cell>
          <cell r="H2717">
            <v>0</v>
          </cell>
        </row>
        <row r="2718">
          <cell r="C2718" t="str">
            <v>901500901</v>
          </cell>
          <cell r="D2718" t="str">
            <v>BİREYSEL FİNANS</v>
          </cell>
          <cell r="E2718">
            <v>581631023525.88</v>
          </cell>
          <cell r="F2718">
            <v>581631023525.88</v>
          </cell>
          <cell r="G2718">
            <v>0</v>
          </cell>
          <cell r="H2718">
            <v>0</v>
          </cell>
        </row>
        <row r="2719">
          <cell r="C2719" t="str">
            <v>901500902</v>
          </cell>
          <cell r="D2719" t="str">
            <v>BİREYSEL FİNANS</v>
          </cell>
          <cell r="E2719">
            <v>165918.34</v>
          </cell>
          <cell r="F2719">
            <v>165918.34</v>
          </cell>
          <cell r="G2719">
            <v>0</v>
          </cell>
          <cell r="H2719">
            <v>0</v>
          </cell>
        </row>
        <row r="2720">
          <cell r="C2720" t="str">
            <v>9015000901</v>
          </cell>
          <cell r="D2720" t="str">
            <v>BİREYSEL FİNANS</v>
          </cell>
          <cell r="E2720">
            <v>581631023525.88</v>
          </cell>
          <cell r="F2720">
            <v>581631023525.88</v>
          </cell>
          <cell r="G2720">
            <v>0</v>
          </cell>
          <cell r="H2720">
            <v>0</v>
          </cell>
        </row>
        <row r="2721">
          <cell r="C2721" t="str">
            <v>9015000902</v>
          </cell>
          <cell r="D2721" t="str">
            <v>BİREYSEL FİNANS</v>
          </cell>
          <cell r="E2721">
            <v>165918.34</v>
          </cell>
          <cell r="F2721">
            <v>165918.34</v>
          </cell>
          <cell r="G2721">
            <v>0</v>
          </cell>
          <cell r="H2721">
            <v>0</v>
          </cell>
        </row>
        <row r="2722">
          <cell r="C2722" t="str">
            <v>901501901</v>
          </cell>
          <cell r="D2722" t="str">
            <v>ÜRETİM DESTEĞİ</v>
          </cell>
          <cell r="E2722">
            <v>28902263501126</v>
          </cell>
          <cell r="F2722">
            <v>24616893450985</v>
          </cell>
          <cell r="G2722">
            <v>4285370050141</v>
          </cell>
          <cell r="H2722">
            <v>0</v>
          </cell>
        </row>
        <row r="2723">
          <cell r="C2723" t="str">
            <v>901501902</v>
          </cell>
          <cell r="D2723" t="str">
            <v>ÜRETİM DESTEĞİ</v>
          </cell>
          <cell r="E2723">
            <v>1155915</v>
          </cell>
          <cell r="F2723">
            <v>0</v>
          </cell>
          <cell r="G2723">
            <v>1155915</v>
          </cell>
          <cell r="H2723">
            <v>0</v>
          </cell>
        </row>
        <row r="2724">
          <cell r="C2724" t="str">
            <v>901501921</v>
          </cell>
          <cell r="D2724" t="str">
            <v>ÜRETİM DESTEĞİ</v>
          </cell>
          <cell r="E2724">
            <v>1757884</v>
          </cell>
          <cell r="F2724">
            <v>4720</v>
          </cell>
          <cell r="G2724">
            <v>1753164</v>
          </cell>
          <cell r="H2724">
            <v>0</v>
          </cell>
        </row>
        <row r="2725">
          <cell r="C2725" t="str">
            <v>9015010901</v>
          </cell>
          <cell r="D2725" t="str">
            <v>ÜRETİM DESTEĞİ</v>
          </cell>
          <cell r="E2725">
            <v>28902263501126</v>
          </cell>
          <cell r="F2725">
            <v>24616893450985</v>
          </cell>
          <cell r="G2725">
            <v>4285370050141</v>
          </cell>
          <cell r="H2725">
            <v>0</v>
          </cell>
        </row>
        <row r="2726">
          <cell r="C2726" t="str">
            <v>9015010902</v>
          </cell>
          <cell r="D2726" t="str">
            <v>ÜRETİM DESTEĞİ</v>
          </cell>
          <cell r="E2726">
            <v>1155915</v>
          </cell>
          <cell r="F2726">
            <v>0</v>
          </cell>
          <cell r="G2726">
            <v>1155915</v>
          </cell>
          <cell r="H2726">
            <v>0</v>
          </cell>
        </row>
        <row r="2727">
          <cell r="C2727" t="str">
            <v>9015010921</v>
          </cell>
          <cell r="D2727" t="str">
            <v>ÜRETİM DESTEĞİ</v>
          </cell>
          <cell r="E2727">
            <v>1757884</v>
          </cell>
          <cell r="F2727">
            <v>4720</v>
          </cell>
          <cell r="G2727">
            <v>1753164</v>
          </cell>
          <cell r="H2727">
            <v>0</v>
          </cell>
        </row>
        <row r="2728">
          <cell r="C2728" t="str">
            <v/>
          </cell>
          <cell r="E2728" t="str">
            <v>----------------------</v>
          </cell>
          <cell r="F2728" t="str">
            <v>----------------------</v>
          </cell>
          <cell r="G2728" t="str">
            <v>----------------------</v>
          </cell>
          <cell r="H2728" t="str">
            <v>----------------------</v>
          </cell>
        </row>
        <row r="2729">
          <cell r="C2729" t="str">
            <v>901HESAP</v>
          </cell>
          <cell r="D2729" t="str">
            <v>LAMI...:</v>
          </cell>
          <cell r="E2729">
            <v>1360355552630320</v>
          </cell>
          <cell r="F2729">
            <v>1184424916390100</v>
          </cell>
          <cell r="G2729">
            <v>175933176514709</v>
          </cell>
          <cell r="H2729">
            <v>2540274490.8499999</v>
          </cell>
        </row>
        <row r="2730">
          <cell r="C2730" t="str">
            <v/>
          </cell>
        </row>
        <row r="2731">
          <cell r="C2731" t="str">
            <v>902901</v>
          </cell>
          <cell r="D2731" t="str">
            <v>KULLANDIRILAN F</v>
          </cell>
          <cell r="E2731">
            <v>239950834710224</v>
          </cell>
          <cell r="F2731">
            <v>252377562494155</v>
          </cell>
          <cell r="G2731">
            <v>0</v>
          </cell>
          <cell r="H2731">
            <v>12426727783931.1</v>
          </cell>
        </row>
        <row r="2732">
          <cell r="C2732" t="str">
            <v>90214901</v>
          </cell>
          <cell r="D2732" t="str">
            <v>GİDER REESKONTU</v>
          </cell>
          <cell r="E2732">
            <v>227044268417719</v>
          </cell>
          <cell r="F2732">
            <v>228568584351512</v>
          </cell>
          <cell r="G2732">
            <v>0</v>
          </cell>
          <cell r="H2732">
            <v>1524315933793.1899</v>
          </cell>
        </row>
        <row r="2733">
          <cell r="C2733" t="str">
            <v>902142901</v>
          </cell>
          <cell r="D2733" t="str">
            <v>GİDER REESKONTU</v>
          </cell>
          <cell r="E2733">
            <v>227044268417719</v>
          </cell>
          <cell r="F2733">
            <v>228568584351512</v>
          </cell>
          <cell r="G2733">
            <v>0</v>
          </cell>
          <cell r="H2733">
            <v>1524315933793.1899</v>
          </cell>
        </row>
        <row r="2734">
          <cell r="C2734" t="str">
            <v>9021420901</v>
          </cell>
          <cell r="D2734" t="str">
            <v>BİR AY VADELİ T</v>
          </cell>
          <cell r="E2734">
            <v>224700375338966</v>
          </cell>
          <cell r="F2734">
            <v>226211546871742</v>
          </cell>
          <cell r="G2734">
            <v>0</v>
          </cell>
          <cell r="H2734">
            <v>1511171532776.49</v>
          </cell>
        </row>
        <row r="2735">
          <cell r="C2735" t="str">
            <v>9021421901</v>
          </cell>
          <cell r="D2735" t="str">
            <v>ÜÇ AY VADELİ TL</v>
          </cell>
          <cell r="E2735">
            <v>751142034549.41003</v>
          </cell>
          <cell r="F2735">
            <v>751163093406.51001</v>
          </cell>
          <cell r="G2735">
            <v>0</v>
          </cell>
          <cell r="H2735">
            <v>21058857.100000001</v>
          </cell>
        </row>
        <row r="2736">
          <cell r="C2736" t="str">
            <v>9021422901</v>
          </cell>
          <cell r="D2736" t="str">
            <v>ALTI AY VADELİ</v>
          </cell>
          <cell r="E2736">
            <v>471486566737.04999</v>
          </cell>
          <cell r="F2736">
            <v>482161730680.77002</v>
          </cell>
          <cell r="G2736">
            <v>0</v>
          </cell>
          <cell r="H2736">
            <v>10675163943.719999</v>
          </cell>
        </row>
        <row r="2737">
          <cell r="C2737" t="str">
            <v>9021423901</v>
          </cell>
          <cell r="D2737" t="str">
            <v>BİR YIL VADELİ</v>
          </cell>
          <cell r="E2737">
            <v>1121264477466.46</v>
          </cell>
          <cell r="F2737">
            <v>1123712655682.3401</v>
          </cell>
          <cell r="G2737">
            <v>0</v>
          </cell>
          <cell r="H2737">
            <v>2448178215.8800001</v>
          </cell>
        </row>
        <row r="2738">
          <cell r="C2738" t="str">
            <v>90216901</v>
          </cell>
          <cell r="D2738" t="str">
            <v>TL KREDİLER KAR</v>
          </cell>
          <cell r="E2738">
            <v>12906566292505</v>
          </cell>
          <cell r="F2738">
            <v>23804314113919</v>
          </cell>
          <cell r="G2738">
            <v>0</v>
          </cell>
          <cell r="H2738">
            <v>10897747821414</v>
          </cell>
        </row>
        <row r="2739">
          <cell r="C2739" t="str">
            <v>902160901</v>
          </cell>
          <cell r="D2739" t="str">
            <v>KREDİLER KAR PA</v>
          </cell>
          <cell r="E2739">
            <v>12906566292505</v>
          </cell>
          <cell r="F2739">
            <v>23804314113919</v>
          </cell>
          <cell r="G2739">
            <v>0</v>
          </cell>
          <cell r="H2739">
            <v>10897747821414</v>
          </cell>
        </row>
        <row r="2740">
          <cell r="C2740" t="str">
            <v>9021601901</v>
          </cell>
          <cell r="D2740" t="str">
            <v>TL ÖZKAYNAK</v>
          </cell>
          <cell r="E2740">
            <v>1026191518165</v>
          </cell>
          <cell r="F2740">
            <v>1133977459728</v>
          </cell>
          <cell r="G2740">
            <v>0</v>
          </cell>
          <cell r="H2740">
            <v>107785941563</v>
          </cell>
        </row>
        <row r="2741">
          <cell r="C2741" t="str">
            <v>9021602901</v>
          </cell>
          <cell r="D2741" t="str">
            <v>TL KATILMA FONU</v>
          </cell>
          <cell r="E2741">
            <v>11880374774340</v>
          </cell>
          <cell r="F2741">
            <v>22670336654191</v>
          </cell>
          <cell r="G2741">
            <v>0</v>
          </cell>
          <cell r="H2741">
            <v>10789961879851</v>
          </cell>
        </row>
        <row r="2742">
          <cell r="C2742" t="str">
            <v>90250901</v>
          </cell>
          <cell r="D2742" t="str">
            <v>Vadesinde Tahsi</v>
          </cell>
          <cell r="E2742">
            <v>0</v>
          </cell>
          <cell r="F2742">
            <v>4664028724</v>
          </cell>
          <cell r="G2742">
            <v>0</v>
          </cell>
          <cell r="H2742">
            <v>4664028724</v>
          </cell>
        </row>
        <row r="2743">
          <cell r="C2743" t="str">
            <v>902502901</v>
          </cell>
          <cell r="D2743" t="str">
            <v>Kar zarar Ortak</v>
          </cell>
          <cell r="E2743">
            <v>0</v>
          </cell>
          <cell r="F2743">
            <v>4664028724</v>
          </cell>
          <cell r="G2743">
            <v>0</v>
          </cell>
          <cell r="H2743">
            <v>4664028724</v>
          </cell>
        </row>
        <row r="2744">
          <cell r="C2744" t="str">
            <v/>
          </cell>
          <cell r="E2744" t="str">
            <v>----------------------</v>
          </cell>
          <cell r="F2744" t="str">
            <v>----------------------</v>
          </cell>
          <cell r="G2744" t="str">
            <v>----------------------</v>
          </cell>
          <cell r="H2744" t="str">
            <v>----------------------</v>
          </cell>
        </row>
        <row r="2745">
          <cell r="C2745" t="str">
            <v>902HESAP</v>
          </cell>
          <cell r="D2745" t="str">
            <v>LAMI...:</v>
          </cell>
          <cell r="E2745">
            <v>239950834710224</v>
          </cell>
          <cell r="F2745">
            <v>252377562494155</v>
          </cell>
          <cell r="G2745">
            <v>0</v>
          </cell>
          <cell r="H2745">
            <v>12426727783931.1</v>
          </cell>
        </row>
        <row r="2746">
          <cell r="C2746" t="str">
            <v/>
          </cell>
        </row>
        <row r="2747">
          <cell r="C2747" t="str">
            <v>903901</v>
          </cell>
          <cell r="D2747" t="str">
            <v>KULLANDIRILAN F</v>
          </cell>
          <cell r="E2747">
            <v>1184424767085280</v>
          </cell>
          <cell r="F2747">
            <v>1360355279960140</v>
          </cell>
          <cell r="G2747">
            <v>0</v>
          </cell>
          <cell r="H2747">
            <v>175930512874866</v>
          </cell>
        </row>
        <row r="2748">
          <cell r="C2748" t="str">
            <v>903902</v>
          </cell>
          <cell r="D2748" t="str">
            <v>KULLANDIRILAN F</v>
          </cell>
          <cell r="E2748">
            <v>190618623.38999999</v>
          </cell>
          <cell r="F2748">
            <v>272819487.54000002</v>
          </cell>
          <cell r="G2748">
            <v>0</v>
          </cell>
          <cell r="H2748">
            <v>82200864.150000006</v>
          </cell>
        </row>
        <row r="2749">
          <cell r="C2749" t="str">
            <v>903921</v>
          </cell>
          <cell r="D2749" t="str">
            <v>KULLANDIRILAN F</v>
          </cell>
          <cell r="E2749">
            <v>96682632.019999996</v>
          </cell>
          <cell r="F2749">
            <v>137847120.44</v>
          </cell>
          <cell r="G2749">
            <v>0</v>
          </cell>
          <cell r="H2749">
            <v>41164488.420000002</v>
          </cell>
        </row>
        <row r="2750">
          <cell r="C2750" t="str">
            <v>90300901</v>
          </cell>
          <cell r="D2750" t="str">
            <v>ÖZKAYNAKTAN KUL</v>
          </cell>
          <cell r="E2750">
            <v>45595719375537.398</v>
          </cell>
          <cell r="F2750">
            <v>50468906116501.102</v>
          </cell>
          <cell r="G2750">
            <v>0</v>
          </cell>
          <cell r="H2750">
            <v>4873186740963.6797</v>
          </cell>
        </row>
        <row r="2751">
          <cell r="C2751" t="str">
            <v>90300902</v>
          </cell>
          <cell r="D2751" t="str">
            <v>ÖZKAYNAKTAN KUL</v>
          </cell>
          <cell r="E2751">
            <v>1898065.67</v>
          </cell>
          <cell r="F2751">
            <v>1899535.99</v>
          </cell>
          <cell r="G2751">
            <v>0</v>
          </cell>
          <cell r="H2751">
            <v>1470.32</v>
          </cell>
        </row>
        <row r="2752">
          <cell r="C2752" t="str">
            <v>90300921</v>
          </cell>
          <cell r="D2752" t="str">
            <v>ÖZKAYNAKTAN KUL</v>
          </cell>
          <cell r="E2752">
            <v>5856488</v>
          </cell>
          <cell r="F2752">
            <v>9014367</v>
          </cell>
          <cell r="G2752">
            <v>0</v>
          </cell>
          <cell r="H2752">
            <v>3157879</v>
          </cell>
        </row>
        <row r="2753">
          <cell r="C2753" t="str">
            <v>903001901</v>
          </cell>
          <cell r="D2753" t="str">
            <v>ÜRETİM DESTEĞİ</v>
          </cell>
          <cell r="E2753">
            <v>6968639397537.4805</v>
          </cell>
          <cell r="F2753">
            <v>7434770359451.1602</v>
          </cell>
          <cell r="G2753">
            <v>0</v>
          </cell>
          <cell r="H2753">
            <v>466130961913.67999</v>
          </cell>
        </row>
        <row r="2754">
          <cell r="C2754" t="str">
            <v>903001902</v>
          </cell>
          <cell r="D2754" t="str">
            <v>ÜRETİM DESTEĞİ</v>
          </cell>
          <cell r="E2754">
            <v>1898065.67</v>
          </cell>
          <cell r="F2754">
            <v>1899535.99</v>
          </cell>
          <cell r="G2754">
            <v>0</v>
          </cell>
          <cell r="H2754">
            <v>1470.32</v>
          </cell>
        </row>
        <row r="2755">
          <cell r="C2755" t="str">
            <v>903001921</v>
          </cell>
          <cell r="D2755" t="str">
            <v>ÜRETİM DESTEĞİ</v>
          </cell>
          <cell r="E2755">
            <v>142488</v>
          </cell>
          <cell r="F2755">
            <v>443367</v>
          </cell>
          <cell r="G2755">
            <v>0</v>
          </cell>
          <cell r="H2755">
            <v>300879</v>
          </cell>
        </row>
        <row r="2756">
          <cell r="C2756" t="str">
            <v>9030010901</v>
          </cell>
          <cell r="D2756" t="str">
            <v>ÜRETİM DESTEĞİ</v>
          </cell>
          <cell r="E2756">
            <v>6968639397537.4805</v>
          </cell>
          <cell r="F2756">
            <v>7434770359451.1602</v>
          </cell>
          <cell r="G2756">
            <v>0</v>
          </cell>
          <cell r="H2756">
            <v>466130961913.67999</v>
          </cell>
        </row>
        <row r="2757">
          <cell r="C2757" t="str">
            <v>9030010902</v>
          </cell>
          <cell r="D2757" t="str">
            <v>ÜRETİM DESTEĞİ</v>
          </cell>
          <cell r="E2757">
            <v>1898065.67</v>
          </cell>
          <cell r="F2757">
            <v>1899535.99</v>
          </cell>
          <cell r="G2757">
            <v>0</v>
          </cell>
          <cell r="H2757">
            <v>1470.32</v>
          </cell>
        </row>
        <row r="2758">
          <cell r="C2758" t="str">
            <v>9030010921</v>
          </cell>
          <cell r="D2758" t="str">
            <v>ÜRETİM DESTEĞİ</v>
          </cell>
          <cell r="E2758">
            <v>142488</v>
          </cell>
          <cell r="F2758">
            <v>443367</v>
          </cell>
          <cell r="G2758">
            <v>0</v>
          </cell>
          <cell r="H2758">
            <v>300879</v>
          </cell>
        </row>
        <row r="2759">
          <cell r="C2759" t="str">
            <v>903003901</v>
          </cell>
          <cell r="D2759" t="str">
            <v>KAR/ZARAR ORTAK</v>
          </cell>
          <cell r="E2759">
            <v>38627079978000</v>
          </cell>
          <cell r="F2759">
            <v>43034135757050</v>
          </cell>
          <cell r="G2759">
            <v>0</v>
          </cell>
          <cell r="H2759">
            <v>4407055779050</v>
          </cell>
        </row>
        <row r="2760">
          <cell r="C2760" t="str">
            <v>903003921</v>
          </cell>
          <cell r="D2760" t="str">
            <v>KAR/ZARAR ORTAK</v>
          </cell>
          <cell r="E2760">
            <v>5714000</v>
          </cell>
          <cell r="F2760">
            <v>8571000</v>
          </cell>
          <cell r="G2760">
            <v>0</v>
          </cell>
          <cell r="H2760">
            <v>2857000</v>
          </cell>
        </row>
        <row r="2761">
          <cell r="C2761" t="str">
            <v>9030030901</v>
          </cell>
          <cell r="D2761" t="str">
            <v>KAR/ZARAR ORTAK</v>
          </cell>
          <cell r="E2761">
            <v>38627079978000</v>
          </cell>
          <cell r="F2761">
            <v>43034135757050</v>
          </cell>
          <cell r="G2761">
            <v>0</v>
          </cell>
          <cell r="H2761">
            <v>4407055779050</v>
          </cell>
        </row>
        <row r="2762">
          <cell r="C2762" t="str">
            <v>9030030921</v>
          </cell>
          <cell r="D2762" t="str">
            <v>KAR/ZARAR ORTAK</v>
          </cell>
          <cell r="E2762">
            <v>5714000</v>
          </cell>
          <cell r="F2762">
            <v>8571000</v>
          </cell>
          <cell r="G2762">
            <v>0</v>
          </cell>
          <cell r="H2762">
            <v>2857000</v>
          </cell>
        </row>
        <row r="2763">
          <cell r="C2763" t="str">
            <v>90301901</v>
          </cell>
          <cell r="D2763" t="str">
            <v>KF FONLARDAN KU</v>
          </cell>
          <cell r="E2763">
            <v>1103756459482350</v>
          </cell>
          <cell r="F2763">
            <v>1268054813124870</v>
          </cell>
          <cell r="G2763">
            <v>0</v>
          </cell>
          <cell r="H2763">
            <v>164298353642511</v>
          </cell>
        </row>
        <row r="2764">
          <cell r="C2764" t="str">
            <v>90301902</v>
          </cell>
          <cell r="D2764" t="str">
            <v>KF FONLARDAN KU</v>
          </cell>
          <cell r="E2764">
            <v>63466878.219999999</v>
          </cell>
          <cell r="F2764">
            <v>143882396.52000001</v>
          </cell>
          <cell r="G2764">
            <v>0</v>
          </cell>
          <cell r="H2764">
            <v>80415518.299999997</v>
          </cell>
        </row>
        <row r="2765">
          <cell r="C2765" t="str">
            <v>90301921</v>
          </cell>
          <cell r="D2765" t="str">
            <v>KF FONLARDAN KU</v>
          </cell>
          <cell r="E2765">
            <v>6263231.5800000001</v>
          </cell>
          <cell r="F2765">
            <v>41469906</v>
          </cell>
          <cell r="G2765">
            <v>0</v>
          </cell>
          <cell r="H2765">
            <v>35206674.420000002</v>
          </cell>
        </row>
        <row r="2766">
          <cell r="C2766" t="str">
            <v>903011901</v>
          </cell>
          <cell r="D2766" t="str">
            <v>ÜRETİM DESTEĞİ</v>
          </cell>
          <cell r="E2766">
            <v>1047003391907350</v>
          </cell>
          <cell r="F2766">
            <v>1204565448749870</v>
          </cell>
          <cell r="G2766">
            <v>0</v>
          </cell>
          <cell r="H2766">
            <v>157562056842511</v>
          </cell>
        </row>
        <row r="2767">
          <cell r="C2767" t="str">
            <v>903011902</v>
          </cell>
          <cell r="D2767" t="str">
            <v>ÜRETİM DESTEĞİ</v>
          </cell>
          <cell r="E2767">
            <v>62516878.219999999</v>
          </cell>
          <cell r="F2767">
            <v>138007396.52000001</v>
          </cell>
          <cell r="G2767">
            <v>0</v>
          </cell>
          <cell r="H2767">
            <v>75490518.299999997</v>
          </cell>
        </row>
        <row r="2768">
          <cell r="C2768" t="str">
            <v>903011921</v>
          </cell>
          <cell r="D2768" t="str">
            <v>ÜRETİM DESTEĞİ</v>
          </cell>
          <cell r="E2768">
            <v>6263231.5800000001</v>
          </cell>
          <cell r="F2768">
            <v>41469906</v>
          </cell>
          <cell r="G2768">
            <v>0</v>
          </cell>
          <cell r="H2768">
            <v>35206674.420000002</v>
          </cell>
        </row>
        <row r="2769">
          <cell r="C2769" t="str">
            <v>9030110901</v>
          </cell>
          <cell r="D2769" t="str">
            <v>ÜRETİM DESTEĞİ</v>
          </cell>
          <cell r="E2769">
            <v>1047003391907350</v>
          </cell>
          <cell r="F2769">
            <v>1204565448749870</v>
          </cell>
          <cell r="G2769">
            <v>0</v>
          </cell>
          <cell r="H2769">
            <v>157562056842511</v>
          </cell>
        </row>
        <row r="2770">
          <cell r="C2770" t="str">
            <v>9030110902</v>
          </cell>
          <cell r="D2770" t="str">
            <v>ÜRETİM DESTEĞİ</v>
          </cell>
          <cell r="E2770">
            <v>62516878.219999999</v>
          </cell>
          <cell r="F2770">
            <v>138007396.52000001</v>
          </cell>
          <cell r="G2770">
            <v>0</v>
          </cell>
          <cell r="H2770">
            <v>75490518.299999997</v>
          </cell>
        </row>
        <row r="2771">
          <cell r="C2771" t="str">
            <v>9030110921</v>
          </cell>
          <cell r="D2771" t="str">
            <v>ÜRETİM DESTEĞİ</v>
          </cell>
          <cell r="E2771">
            <v>6263231.5800000001</v>
          </cell>
          <cell r="F2771">
            <v>41469906</v>
          </cell>
          <cell r="G2771">
            <v>0</v>
          </cell>
          <cell r="H2771">
            <v>35206674.420000002</v>
          </cell>
        </row>
        <row r="2772">
          <cell r="C2772" t="str">
            <v>903013901</v>
          </cell>
          <cell r="D2772" t="str">
            <v>KAR/ZARAR ORTAK</v>
          </cell>
          <cell r="E2772">
            <v>56753067575000</v>
          </cell>
          <cell r="F2772">
            <v>63489364375000</v>
          </cell>
          <cell r="G2772">
            <v>0</v>
          </cell>
          <cell r="H2772">
            <v>6736296800000</v>
          </cell>
        </row>
        <row r="2773">
          <cell r="C2773" t="str">
            <v>903013902</v>
          </cell>
          <cell r="D2773" t="str">
            <v>KAR/ZARAR ORTAK</v>
          </cell>
          <cell r="E2773">
            <v>950000</v>
          </cell>
          <cell r="F2773">
            <v>5875000</v>
          </cell>
          <cell r="G2773">
            <v>0</v>
          </cell>
          <cell r="H2773">
            <v>4925000</v>
          </cell>
        </row>
        <row r="2774">
          <cell r="C2774" t="str">
            <v>9030130901</v>
          </cell>
          <cell r="D2774" t="str">
            <v>KAR/ZARAR ORTAK</v>
          </cell>
          <cell r="E2774">
            <v>56753067575000</v>
          </cell>
          <cell r="F2774">
            <v>63489364375000</v>
          </cell>
          <cell r="G2774">
            <v>0</v>
          </cell>
          <cell r="H2774">
            <v>6736296800000</v>
          </cell>
        </row>
        <row r="2775">
          <cell r="C2775" t="str">
            <v>9030130902</v>
          </cell>
          <cell r="D2775" t="str">
            <v>KAR/ZARAR ORTAK</v>
          </cell>
          <cell r="E2775">
            <v>950000</v>
          </cell>
          <cell r="F2775">
            <v>5875000</v>
          </cell>
          <cell r="G2775">
            <v>0</v>
          </cell>
          <cell r="H2775">
            <v>4925000</v>
          </cell>
        </row>
        <row r="2776">
          <cell r="C2776" t="str">
            <v>90314901</v>
          </cell>
          <cell r="D2776" t="str">
            <v>GİDER REESKONTL</v>
          </cell>
          <cell r="E2776">
            <v>9874063752874.8398</v>
          </cell>
          <cell r="F2776">
            <v>12347666194125.301</v>
          </cell>
          <cell r="G2776">
            <v>0</v>
          </cell>
          <cell r="H2776">
            <v>2473602441250.4702</v>
          </cell>
        </row>
        <row r="2777">
          <cell r="C2777" t="str">
            <v>90314902</v>
          </cell>
          <cell r="D2777" t="str">
            <v>GİDER REESKONTL</v>
          </cell>
          <cell r="E2777">
            <v>125087761.16</v>
          </cell>
          <cell r="F2777">
            <v>125715721.69</v>
          </cell>
          <cell r="G2777">
            <v>0</v>
          </cell>
          <cell r="H2777">
            <v>627960.53</v>
          </cell>
        </row>
        <row r="2778">
          <cell r="C2778" t="str">
            <v>90314921</v>
          </cell>
          <cell r="D2778" t="str">
            <v>GİDER REESKONTL</v>
          </cell>
          <cell r="E2778">
            <v>84558192.439999998</v>
          </cell>
          <cell r="F2778">
            <v>85604963.439999998</v>
          </cell>
          <cell r="G2778">
            <v>0</v>
          </cell>
          <cell r="H2778">
            <v>1046771</v>
          </cell>
        </row>
        <row r="2779">
          <cell r="C2779" t="str">
            <v>903142901</v>
          </cell>
          <cell r="D2779" t="str">
            <v>GİDER REESKONTU</v>
          </cell>
          <cell r="E2779">
            <v>9874063752874.8398</v>
          </cell>
          <cell r="F2779">
            <v>12347666194125.301</v>
          </cell>
          <cell r="G2779">
            <v>0</v>
          </cell>
          <cell r="H2779">
            <v>2473602441250.4702</v>
          </cell>
        </row>
        <row r="2780">
          <cell r="C2780" t="str">
            <v>903142902</v>
          </cell>
          <cell r="D2780" t="str">
            <v>GİDER REESKONTU</v>
          </cell>
          <cell r="E2780">
            <v>125037704.59</v>
          </cell>
          <cell r="F2780">
            <v>125665665.12</v>
          </cell>
          <cell r="G2780">
            <v>0</v>
          </cell>
          <cell r="H2780">
            <v>627960.53</v>
          </cell>
        </row>
        <row r="2781">
          <cell r="C2781" t="str">
            <v>903142921</v>
          </cell>
          <cell r="D2781" t="str">
            <v>GİDER REESKONTU</v>
          </cell>
          <cell r="E2781">
            <v>84558192.439999998</v>
          </cell>
          <cell r="F2781">
            <v>85604963.439999998</v>
          </cell>
          <cell r="G2781">
            <v>0</v>
          </cell>
          <cell r="H2781">
            <v>1046771</v>
          </cell>
        </row>
        <row r="2782">
          <cell r="C2782" t="str">
            <v>9031420901</v>
          </cell>
          <cell r="D2782" t="str">
            <v>BİR AY VADELİ U</v>
          </cell>
          <cell r="E2782">
            <v>8431322960068.1904</v>
          </cell>
          <cell r="F2782">
            <v>10802628256979.5</v>
          </cell>
          <cell r="G2782">
            <v>0</v>
          </cell>
          <cell r="H2782">
            <v>2371305296911.3198</v>
          </cell>
        </row>
        <row r="2783">
          <cell r="C2783" t="str">
            <v>9031420902</v>
          </cell>
          <cell r="D2783" t="str">
            <v>BİR AY VADELİ U</v>
          </cell>
          <cell r="E2783">
            <v>119351111.73999999</v>
          </cell>
          <cell r="F2783">
            <v>119903540.11</v>
          </cell>
          <cell r="G2783">
            <v>0</v>
          </cell>
          <cell r="H2783">
            <v>552428.37</v>
          </cell>
        </row>
        <row r="2784">
          <cell r="C2784" t="str">
            <v>9031420921</v>
          </cell>
          <cell r="D2784" t="str">
            <v>BİR AY VADELİ U</v>
          </cell>
          <cell r="E2784">
            <v>82322039.819999993</v>
          </cell>
          <cell r="F2784">
            <v>83369468.129999995</v>
          </cell>
          <cell r="G2784">
            <v>0</v>
          </cell>
          <cell r="H2784">
            <v>1047428.31</v>
          </cell>
        </row>
        <row r="2785">
          <cell r="C2785" t="str">
            <v>9031421901</v>
          </cell>
          <cell r="D2785" t="str">
            <v>ÜÇ AY VADELİ US</v>
          </cell>
          <cell r="E2785">
            <v>491435891516.66998</v>
          </cell>
          <cell r="F2785">
            <v>492573861044.52002</v>
          </cell>
          <cell r="G2785">
            <v>0</v>
          </cell>
          <cell r="H2785">
            <v>1137969527.8499999</v>
          </cell>
        </row>
        <row r="2786">
          <cell r="C2786" t="str">
            <v>9031421902</v>
          </cell>
          <cell r="D2786" t="str">
            <v>ÜÇ AY VADELİ US</v>
          </cell>
          <cell r="E2786">
            <v>1138398.1100000001</v>
          </cell>
          <cell r="F2786">
            <v>1139160.94</v>
          </cell>
          <cell r="G2786">
            <v>0</v>
          </cell>
          <cell r="H2786">
            <v>762.83</v>
          </cell>
        </row>
        <row r="2787">
          <cell r="C2787" t="str">
            <v>9031421921</v>
          </cell>
          <cell r="D2787" t="str">
            <v>ÜÇ AY VADELİ US</v>
          </cell>
          <cell r="E2787">
            <v>151943.43</v>
          </cell>
          <cell r="F2787">
            <v>152004.75</v>
          </cell>
          <cell r="G2787">
            <v>0</v>
          </cell>
          <cell r="H2787">
            <v>61.32</v>
          </cell>
        </row>
        <row r="2788">
          <cell r="C2788" t="str">
            <v>9031422901</v>
          </cell>
          <cell r="D2788" t="str">
            <v>ALTI AY VADELİ</v>
          </cell>
          <cell r="E2788">
            <v>247389976733.16</v>
          </cell>
          <cell r="F2788">
            <v>244849705236.51001</v>
          </cell>
          <cell r="G2788">
            <v>2540271496.6500001</v>
          </cell>
          <cell r="H2788">
            <v>0</v>
          </cell>
        </row>
        <row r="2789">
          <cell r="C2789" t="str">
            <v>9031422902</v>
          </cell>
          <cell r="D2789" t="str">
            <v>ALTI AY VADELİ</v>
          </cell>
          <cell r="E2789">
            <v>1529214.33</v>
          </cell>
          <cell r="F2789">
            <v>1527135.37</v>
          </cell>
          <cell r="G2789">
            <v>2078.96</v>
          </cell>
          <cell r="H2789">
            <v>0</v>
          </cell>
        </row>
        <row r="2790">
          <cell r="C2790" t="str">
            <v>9031422921</v>
          </cell>
          <cell r="D2790" t="str">
            <v>ALTI AY VADELİ</v>
          </cell>
          <cell r="E2790">
            <v>91735.42</v>
          </cell>
          <cell r="F2790">
            <v>91932.03</v>
          </cell>
          <cell r="G2790">
            <v>0</v>
          </cell>
          <cell r="H2790">
            <v>196.61</v>
          </cell>
        </row>
        <row r="2791">
          <cell r="C2791" t="str">
            <v>9031423901</v>
          </cell>
          <cell r="D2791" t="str">
            <v>DOKUZ AY VADELİ</v>
          </cell>
          <cell r="E2791">
            <v>212379563246.12</v>
          </cell>
          <cell r="F2791">
            <v>316079009554.07001</v>
          </cell>
          <cell r="G2791">
            <v>0</v>
          </cell>
          <cell r="H2791">
            <v>103699446307.95</v>
          </cell>
        </row>
        <row r="2792">
          <cell r="C2792" t="str">
            <v>9031423902</v>
          </cell>
          <cell r="D2792" t="str">
            <v>DOKUZ AY VADELİ</v>
          </cell>
          <cell r="E2792">
            <v>2969323.26</v>
          </cell>
          <cell r="F2792">
            <v>3046171.55</v>
          </cell>
          <cell r="G2792">
            <v>0</v>
          </cell>
          <cell r="H2792">
            <v>76848.289999999994</v>
          </cell>
        </row>
        <row r="2793">
          <cell r="C2793" t="str">
            <v>9031423921</v>
          </cell>
          <cell r="D2793" t="str">
            <v>DOKUZ AY VADELİ</v>
          </cell>
          <cell r="E2793">
            <v>1898045.86</v>
          </cell>
          <cell r="F2793">
            <v>1897130.62</v>
          </cell>
          <cell r="G2793">
            <v>915.24</v>
          </cell>
          <cell r="H2793">
            <v>0</v>
          </cell>
        </row>
        <row r="2794">
          <cell r="C2794" t="str">
            <v>9031424901</v>
          </cell>
          <cell r="D2794" t="str">
            <v>BİR  YIL VADELİ</v>
          </cell>
          <cell r="E2794">
            <v>491535361310.70001</v>
          </cell>
          <cell r="F2794">
            <v>491535361310.70001</v>
          </cell>
          <cell r="G2794">
            <v>0</v>
          </cell>
          <cell r="H2794">
            <v>0</v>
          </cell>
        </row>
        <row r="2795">
          <cell r="C2795" t="str">
            <v>9031424902</v>
          </cell>
          <cell r="D2795" t="str">
            <v>BİR  YIL VADELİ</v>
          </cell>
          <cell r="E2795">
            <v>49657.15</v>
          </cell>
          <cell r="F2795">
            <v>49657.15</v>
          </cell>
          <cell r="G2795">
            <v>0</v>
          </cell>
          <cell r="H2795">
            <v>0</v>
          </cell>
        </row>
        <row r="2796">
          <cell r="C2796" t="str">
            <v>9031424921</v>
          </cell>
          <cell r="D2796" t="str">
            <v>BİR  YIL VADELİ</v>
          </cell>
          <cell r="E2796">
            <v>94427.91</v>
          </cell>
          <cell r="F2796">
            <v>94427.91</v>
          </cell>
          <cell r="G2796">
            <v>0</v>
          </cell>
          <cell r="H2796">
            <v>0</v>
          </cell>
        </row>
        <row r="2797">
          <cell r="C2797" t="str">
            <v>903143902</v>
          </cell>
          <cell r="D2797" t="str">
            <v>GIDER REESKONT.</v>
          </cell>
          <cell r="E2797">
            <v>50056.57</v>
          </cell>
          <cell r="F2797">
            <v>50056.57</v>
          </cell>
          <cell r="G2797">
            <v>0</v>
          </cell>
          <cell r="H2797">
            <v>0</v>
          </cell>
        </row>
        <row r="2798">
          <cell r="C2798" t="str">
            <v>9031431902</v>
          </cell>
          <cell r="D2798" t="str">
            <v>3 AYLIK GİDER R</v>
          </cell>
          <cell r="E2798">
            <v>50056.57</v>
          </cell>
          <cell r="F2798">
            <v>50056.57</v>
          </cell>
          <cell r="G2798">
            <v>0</v>
          </cell>
          <cell r="H2798">
            <v>0</v>
          </cell>
        </row>
        <row r="2799">
          <cell r="C2799" t="str">
            <v>90350901</v>
          </cell>
          <cell r="D2799" t="str">
            <v>VADESİNDE TAHSİ</v>
          </cell>
          <cell r="E2799">
            <v>25198524474510.801</v>
          </cell>
          <cell r="F2799">
            <v>29483894524651.801</v>
          </cell>
          <cell r="G2799">
            <v>0</v>
          </cell>
          <cell r="H2799">
            <v>4285370050141</v>
          </cell>
        </row>
        <row r="2800">
          <cell r="C2800" t="str">
            <v>90350902</v>
          </cell>
          <cell r="D2800" t="str">
            <v>VADESİNDE TAHSİ</v>
          </cell>
          <cell r="E2800">
            <v>165918.34</v>
          </cell>
          <cell r="F2800">
            <v>1321833.3400000001</v>
          </cell>
          <cell r="G2800">
            <v>0</v>
          </cell>
          <cell r="H2800">
            <v>1155915</v>
          </cell>
        </row>
        <row r="2801">
          <cell r="C2801" t="str">
            <v>90350921</v>
          </cell>
          <cell r="D2801" t="str">
            <v>VADESİNDE TAHSİ</v>
          </cell>
          <cell r="E2801">
            <v>4720</v>
          </cell>
          <cell r="F2801">
            <v>1757884</v>
          </cell>
          <cell r="G2801">
            <v>0</v>
          </cell>
          <cell r="H2801">
            <v>1753164</v>
          </cell>
        </row>
        <row r="2802">
          <cell r="C2802" t="str">
            <v>903500901</v>
          </cell>
          <cell r="D2802" t="str">
            <v>ÜRETİM DESTEĞİ</v>
          </cell>
          <cell r="E2802">
            <v>581631023525.88</v>
          </cell>
          <cell r="F2802">
            <v>581631023525.88</v>
          </cell>
          <cell r="G2802">
            <v>0</v>
          </cell>
          <cell r="H2802">
            <v>0</v>
          </cell>
        </row>
        <row r="2803">
          <cell r="C2803" t="str">
            <v>903500902</v>
          </cell>
          <cell r="D2803" t="str">
            <v>ÜRETİM DESTEĞİ</v>
          </cell>
          <cell r="E2803">
            <v>165918.34</v>
          </cell>
          <cell r="F2803">
            <v>165918.34</v>
          </cell>
          <cell r="G2803">
            <v>0</v>
          </cell>
          <cell r="H2803">
            <v>0</v>
          </cell>
        </row>
        <row r="2804">
          <cell r="C2804" t="str">
            <v>9035000901</v>
          </cell>
          <cell r="D2804" t="str">
            <v>ÜRETİM DESTEĞİ</v>
          </cell>
          <cell r="E2804">
            <v>581631023525.88</v>
          </cell>
          <cell r="F2804">
            <v>581631023525.88</v>
          </cell>
          <cell r="G2804">
            <v>0</v>
          </cell>
          <cell r="H2804">
            <v>0</v>
          </cell>
        </row>
        <row r="2805">
          <cell r="C2805" t="str">
            <v>9035000902</v>
          </cell>
          <cell r="D2805" t="str">
            <v>ÜRETİM DESTEĞİ</v>
          </cell>
          <cell r="E2805">
            <v>165918.34</v>
          </cell>
          <cell r="F2805">
            <v>165918.34</v>
          </cell>
          <cell r="G2805">
            <v>0</v>
          </cell>
          <cell r="H2805">
            <v>0</v>
          </cell>
        </row>
        <row r="2806">
          <cell r="C2806" t="str">
            <v>903501901</v>
          </cell>
          <cell r="D2806" t="str">
            <v>BİREYSEL FİN.DE</v>
          </cell>
          <cell r="E2806">
            <v>24616893450985</v>
          </cell>
          <cell r="F2806">
            <v>28902263501126</v>
          </cell>
          <cell r="G2806">
            <v>0</v>
          </cell>
          <cell r="H2806">
            <v>4285370050141</v>
          </cell>
        </row>
        <row r="2807">
          <cell r="C2807" t="str">
            <v>903501902</v>
          </cell>
          <cell r="D2807" t="str">
            <v>BİREYSEL FİN.DE</v>
          </cell>
          <cell r="E2807">
            <v>0</v>
          </cell>
          <cell r="F2807">
            <v>1155915</v>
          </cell>
          <cell r="G2807">
            <v>0</v>
          </cell>
          <cell r="H2807">
            <v>1155915</v>
          </cell>
        </row>
        <row r="2808">
          <cell r="C2808" t="str">
            <v>903501921</v>
          </cell>
          <cell r="D2808" t="str">
            <v>BİREYSEL FİN.DE</v>
          </cell>
          <cell r="E2808">
            <v>4720</v>
          </cell>
          <cell r="F2808">
            <v>1757884</v>
          </cell>
          <cell r="G2808">
            <v>0</v>
          </cell>
          <cell r="H2808">
            <v>1753164</v>
          </cell>
        </row>
        <row r="2809">
          <cell r="C2809" t="str">
            <v>9035010901</v>
          </cell>
          <cell r="D2809" t="str">
            <v>BİR.FİN.DESEĞİ.</v>
          </cell>
          <cell r="E2809">
            <v>24616893450985</v>
          </cell>
          <cell r="F2809">
            <v>28902263501126</v>
          </cell>
          <cell r="G2809">
            <v>0</v>
          </cell>
          <cell r="H2809">
            <v>4285370050141</v>
          </cell>
        </row>
        <row r="2810">
          <cell r="C2810" t="str">
            <v>9035010902</v>
          </cell>
          <cell r="D2810" t="str">
            <v>BİR.FİN.DESEĞİ.</v>
          </cell>
          <cell r="E2810">
            <v>0</v>
          </cell>
          <cell r="F2810">
            <v>1155915</v>
          </cell>
          <cell r="G2810">
            <v>0</v>
          </cell>
          <cell r="H2810">
            <v>1155915</v>
          </cell>
        </row>
        <row r="2811">
          <cell r="C2811" t="str">
            <v>9035010921</v>
          </cell>
          <cell r="D2811" t="str">
            <v>BİR.FİN.DESEĞİ.</v>
          </cell>
          <cell r="E2811">
            <v>4720</v>
          </cell>
          <cell r="F2811">
            <v>1757884</v>
          </cell>
          <cell r="G2811">
            <v>0</v>
          </cell>
          <cell r="H2811">
            <v>1753164</v>
          </cell>
        </row>
        <row r="2812">
          <cell r="C2812" t="str">
            <v/>
          </cell>
          <cell r="E2812" t="str">
            <v>----------------------</v>
          </cell>
          <cell r="F2812" t="str">
            <v>----------------------</v>
          </cell>
          <cell r="G2812" t="str">
            <v>----------------------</v>
          </cell>
          <cell r="H2812" t="str">
            <v>----------------------</v>
          </cell>
        </row>
        <row r="2813">
          <cell r="C2813" t="str">
            <v>903HESAP</v>
          </cell>
          <cell r="D2813" t="str">
            <v>LAMI...:</v>
          </cell>
          <cell r="E2813">
            <v>1184425054386530</v>
          </cell>
          <cell r="F2813">
            <v>1360355690626750</v>
          </cell>
          <cell r="G2813">
            <v>2540274490.8499999</v>
          </cell>
          <cell r="H2813">
            <v>175933176514709</v>
          </cell>
        </row>
        <row r="2814">
          <cell r="C2814" t="str">
            <v/>
          </cell>
        </row>
        <row r="2815">
          <cell r="C2815" t="str">
            <v>905901</v>
          </cell>
          <cell r="D2815" t="str">
            <v>GELİRLER VE DİĞ</v>
          </cell>
          <cell r="E2815">
            <v>108376811855960</v>
          </cell>
          <cell r="F2815">
            <v>92161912700894.703</v>
          </cell>
          <cell r="G2815">
            <v>16214899155065.5</v>
          </cell>
          <cell r="H2815">
            <v>0</v>
          </cell>
        </row>
        <row r="2816">
          <cell r="C2816" t="str">
            <v>905902</v>
          </cell>
          <cell r="D2816" t="str">
            <v>GELİRLER VE DİĞ</v>
          </cell>
          <cell r="E2816">
            <v>12461503.810000001</v>
          </cell>
          <cell r="F2816">
            <v>3895294.82</v>
          </cell>
          <cell r="G2816">
            <v>8566208.9900000002</v>
          </cell>
          <cell r="H2816">
            <v>0</v>
          </cell>
        </row>
        <row r="2817">
          <cell r="C2817" t="str">
            <v>905921</v>
          </cell>
          <cell r="D2817" t="str">
            <v>GELİRLER VE DİĞ</v>
          </cell>
          <cell r="E2817">
            <v>3354021.46</v>
          </cell>
          <cell r="F2817">
            <v>437906.03</v>
          </cell>
          <cell r="G2817">
            <v>2916115.43</v>
          </cell>
          <cell r="H2817">
            <v>0</v>
          </cell>
        </row>
        <row r="2818">
          <cell r="C2818" t="str">
            <v>90502901</v>
          </cell>
          <cell r="D2818" t="str">
            <v>ÖZKAYNAKFON GEL</v>
          </cell>
          <cell r="E2818">
            <v>270281151762.66</v>
          </cell>
          <cell r="F2818">
            <v>245889055486.79001</v>
          </cell>
          <cell r="G2818">
            <v>24392096275.869999</v>
          </cell>
          <cell r="H2818">
            <v>0</v>
          </cell>
        </row>
        <row r="2819">
          <cell r="C2819" t="str">
            <v>90502902</v>
          </cell>
          <cell r="D2819" t="str">
            <v>ÖZKAYNAKFON GEL</v>
          </cell>
          <cell r="E2819">
            <v>11198.38</v>
          </cell>
          <cell r="F2819">
            <v>10225.25</v>
          </cell>
          <cell r="G2819">
            <v>973.13</v>
          </cell>
          <cell r="H2819">
            <v>0</v>
          </cell>
        </row>
        <row r="2820">
          <cell r="C2820" t="str">
            <v>90502921</v>
          </cell>
          <cell r="D2820" t="str">
            <v>ÖZKAYNAKFON GEL</v>
          </cell>
          <cell r="E2820">
            <v>28291</v>
          </cell>
          <cell r="F2820">
            <v>13341</v>
          </cell>
          <cell r="G2820">
            <v>14950</v>
          </cell>
          <cell r="H2820">
            <v>0</v>
          </cell>
        </row>
        <row r="2821">
          <cell r="C2821" t="str">
            <v>905020901</v>
          </cell>
          <cell r="D2821" t="str">
            <v>ÖZKAYNAK GEL. U</v>
          </cell>
          <cell r="E2821">
            <v>270281151762.66</v>
          </cell>
          <cell r="F2821">
            <v>245889055486.79001</v>
          </cell>
          <cell r="G2821">
            <v>24392096275.869999</v>
          </cell>
          <cell r="H2821">
            <v>0</v>
          </cell>
        </row>
        <row r="2822">
          <cell r="C2822" t="str">
            <v>905020902</v>
          </cell>
          <cell r="D2822" t="str">
            <v>ÖZKAYNAK GEL. U</v>
          </cell>
          <cell r="E2822">
            <v>11198.38</v>
          </cell>
          <cell r="F2822">
            <v>10225.25</v>
          </cell>
          <cell r="G2822">
            <v>973.13</v>
          </cell>
          <cell r="H2822">
            <v>0</v>
          </cell>
        </row>
        <row r="2823">
          <cell r="C2823" t="str">
            <v>905020921</v>
          </cell>
          <cell r="D2823" t="str">
            <v>ÖZKAYNAK GEL. U</v>
          </cell>
          <cell r="E2823">
            <v>28291</v>
          </cell>
          <cell r="F2823">
            <v>13341</v>
          </cell>
          <cell r="G2823">
            <v>14950</v>
          </cell>
          <cell r="H2823">
            <v>0</v>
          </cell>
        </row>
        <row r="2824">
          <cell r="C2824" t="str">
            <v>9050200901</v>
          </cell>
          <cell r="D2824" t="str">
            <v>ÖZKAYNAK GEL.US</v>
          </cell>
          <cell r="E2824">
            <v>268950129098.64001</v>
          </cell>
          <cell r="F2824">
            <v>245592044122.79001</v>
          </cell>
          <cell r="G2824">
            <v>23358084975.849998</v>
          </cell>
          <cell r="H2824">
            <v>0</v>
          </cell>
        </row>
        <row r="2825">
          <cell r="C2825" t="str">
            <v>9050200902</v>
          </cell>
          <cell r="D2825" t="str">
            <v>ÖZKAYNAK GEL.US</v>
          </cell>
          <cell r="E2825">
            <v>1306.95</v>
          </cell>
          <cell r="F2825">
            <v>1089.8</v>
          </cell>
          <cell r="G2825">
            <v>217.15</v>
          </cell>
          <cell r="H2825">
            <v>0</v>
          </cell>
        </row>
        <row r="2826">
          <cell r="C2826" t="str">
            <v>9050200921</v>
          </cell>
          <cell r="D2826" t="str">
            <v>ÖZKAYNAK GEL.US</v>
          </cell>
          <cell r="E2826">
            <v>28291</v>
          </cell>
          <cell r="F2826">
            <v>13341</v>
          </cell>
          <cell r="G2826">
            <v>14950</v>
          </cell>
          <cell r="H2826">
            <v>0</v>
          </cell>
        </row>
        <row r="2827">
          <cell r="C2827" t="str">
            <v>9050201901</v>
          </cell>
          <cell r="D2827" t="str">
            <v>ÖZK.GELİR TAHHA</v>
          </cell>
          <cell r="E2827">
            <v>1331022664.02</v>
          </cell>
          <cell r="F2827">
            <v>297011364</v>
          </cell>
          <cell r="G2827">
            <v>1034011300.02</v>
          </cell>
          <cell r="H2827">
            <v>0</v>
          </cell>
        </row>
        <row r="2828">
          <cell r="C2828" t="str">
            <v>9050201902</v>
          </cell>
          <cell r="D2828" t="str">
            <v>ÖZK.GELİR TAHHA</v>
          </cell>
          <cell r="E2828">
            <v>9891.43</v>
          </cell>
          <cell r="F2828">
            <v>9135.4500000000007</v>
          </cell>
          <cell r="G2828">
            <v>755.98</v>
          </cell>
          <cell r="H2828">
            <v>0</v>
          </cell>
        </row>
        <row r="2829">
          <cell r="C2829" t="str">
            <v>90503901</v>
          </cell>
          <cell r="D2829" t="str">
            <v>GELİR REESKONTL</v>
          </cell>
          <cell r="E2829">
            <v>226814024855.29001</v>
          </cell>
          <cell r="F2829">
            <v>84105508905.770004</v>
          </cell>
          <cell r="G2829">
            <v>142708515949.51999</v>
          </cell>
          <cell r="H2829">
            <v>0</v>
          </cell>
        </row>
        <row r="2830">
          <cell r="C2830" t="str">
            <v>90503902</v>
          </cell>
          <cell r="D2830" t="str">
            <v>GELİR REESKONTL</v>
          </cell>
          <cell r="E2830">
            <v>1661591.41</v>
          </cell>
          <cell r="F2830">
            <v>1560191.64</v>
          </cell>
          <cell r="G2830">
            <v>101399.77</v>
          </cell>
          <cell r="H2830">
            <v>0</v>
          </cell>
        </row>
        <row r="2831">
          <cell r="C2831" t="str">
            <v>90503921</v>
          </cell>
          <cell r="D2831" t="str">
            <v>GELİR REESKONTL</v>
          </cell>
          <cell r="E2831">
            <v>30497.13</v>
          </cell>
          <cell r="F2831">
            <v>27893.42</v>
          </cell>
          <cell r="G2831">
            <v>2603.71</v>
          </cell>
          <cell r="H2831">
            <v>0</v>
          </cell>
        </row>
        <row r="2832">
          <cell r="C2832" t="str">
            <v>905030901</v>
          </cell>
          <cell r="D2832" t="str">
            <v>KAT.FON.GELİR.R</v>
          </cell>
          <cell r="E2832">
            <v>226814024855.29001</v>
          </cell>
          <cell r="F2832">
            <v>84105508905.770004</v>
          </cell>
          <cell r="G2832">
            <v>142708515949.51999</v>
          </cell>
          <cell r="H2832">
            <v>0</v>
          </cell>
        </row>
        <row r="2833">
          <cell r="C2833" t="str">
            <v>905030902</v>
          </cell>
          <cell r="D2833" t="str">
            <v>KAT.FON.GELİR.R</v>
          </cell>
          <cell r="E2833">
            <v>1661591.41</v>
          </cell>
          <cell r="F2833">
            <v>1560191.64</v>
          </cell>
          <cell r="G2833">
            <v>101399.77</v>
          </cell>
          <cell r="H2833">
            <v>0</v>
          </cell>
        </row>
        <row r="2834">
          <cell r="C2834" t="str">
            <v>905030921</v>
          </cell>
          <cell r="D2834" t="str">
            <v>KAT.FON.GELİR.R</v>
          </cell>
          <cell r="E2834">
            <v>30497.13</v>
          </cell>
          <cell r="F2834">
            <v>27893.42</v>
          </cell>
          <cell r="G2834">
            <v>2603.71</v>
          </cell>
          <cell r="H2834">
            <v>0</v>
          </cell>
        </row>
        <row r="2835">
          <cell r="C2835" t="str">
            <v>9050301901</v>
          </cell>
          <cell r="D2835" t="str">
            <v>K/F GELİR TAHHA</v>
          </cell>
          <cell r="E2835">
            <v>226814024855.29001</v>
          </cell>
          <cell r="F2835">
            <v>84105508905.770004</v>
          </cell>
          <cell r="G2835">
            <v>142708515949.51999</v>
          </cell>
          <cell r="H2835">
            <v>0</v>
          </cell>
        </row>
        <row r="2836">
          <cell r="C2836" t="str">
            <v>9050301902</v>
          </cell>
          <cell r="D2836" t="str">
            <v>K/F GELİR TAHHA</v>
          </cell>
          <cell r="E2836">
            <v>1661591.41</v>
          </cell>
          <cell r="F2836">
            <v>1560191.64</v>
          </cell>
          <cell r="G2836">
            <v>101399.77</v>
          </cell>
          <cell r="H2836">
            <v>0</v>
          </cell>
        </row>
        <row r="2837">
          <cell r="C2837" t="str">
            <v>9050301921</v>
          </cell>
          <cell r="D2837" t="str">
            <v>K/F GELİR TAHHA</v>
          </cell>
          <cell r="E2837">
            <v>30497.13</v>
          </cell>
          <cell r="F2837">
            <v>27893.42</v>
          </cell>
          <cell r="G2837">
            <v>2603.71</v>
          </cell>
          <cell r="H2837">
            <v>0</v>
          </cell>
        </row>
        <row r="2838">
          <cell r="C2838" t="str">
            <v>90504901</v>
          </cell>
          <cell r="D2838" t="str">
            <v>ÖZEL PRJ.GEL.R</v>
          </cell>
          <cell r="E2838">
            <v>640053165529.73999</v>
          </cell>
          <cell r="F2838">
            <v>413060397943.29999</v>
          </cell>
          <cell r="G2838">
            <v>226992767586.44</v>
          </cell>
          <cell r="H2838">
            <v>0</v>
          </cell>
        </row>
        <row r="2839">
          <cell r="C2839" t="str">
            <v>90504902</v>
          </cell>
          <cell r="D2839" t="str">
            <v>ÖZEL PRJ.GEL.R</v>
          </cell>
          <cell r="E2839">
            <v>206612.54</v>
          </cell>
          <cell r="F2839">
            <v>40654.980000000003</v>
          </cell>
          <cell r="G2839">
            <v>165957.56</v>
          </cell>
          <cell r="H2839">
            <v>0</v>
          </cell>
        </row>
        <row r="2840">
          <cell r="C2840" t="str">
            <v>905043901</v>
          </cell>
          <cell r="D2840" t="str">
            <v>ÖZEL PRJ.TAHAK.</v>
          </cell>
          <cell r="E2840">
            <v>640053165529.73999</v>
          </cell>
          <cell r="F2840">
            <v>413060397943.29999</v>
          </cell>
          <cell r="G2840">
            <v>226992767586.44</v>
          </cell>
          <cell r="H2840">
            <v>0</v>
          </cell>
        </row>
        <row r="2841">
          <cell r="C2841" t="str">
            <v>905043902</v>
          </cell>
          <cell r="D2841" t="str">
            <v>ÖZEL PRJ.TAHAK.</v>
          </cell>
          <cell r="E2841">
            <v>206612.54</v>
          </cell>
          <cell r="F2841">
            <v>40654.980000000003</v>
          </cell>
          <cell r="G2841">
            <v>165957.56</v>
          </cell>
          <cell r="H2841">
            <v>0</v>
          </cell>
        </row>
        <row r="2842">
          <cell r="C2842" t="str">
            <v>9050430901</v>
          </cell>
          <cell r="D2842" t="str">
            <v>ÖZEL PRJ.TAHAK.</v>
          </cell>
          <cell r="E2842">
            <v>640053165529.73999</v>
          </cell>
          <cell r="F2842">
            <v>413060397943.29999</v>
          </cell>
          <cell r="G2842">
            <v>226992767586.44</v>
          </cell>
          <cell r="H2842">
            <v>0</v>
          </cell>
        </row>
        <row r="2843">
          <cell r="C2843" t="str">
            <v>9050430902</v>
          </cell>
          <cell r="D2843" t="str">
            <v>ÖZEL PRJ.TAHAK.</v>
          </cell>
          <cell r="E2843">
            <v>206612.54</v>
          </cell>
          <cell r="F2843">
            <v>40654.980000000003</v>
          </cell>
          <cell r="G2843">
            <v>165957.56</v>
          </cell>
          <cell r="H2843">
            <v>0</v>
          </cell>
        </row>
        <row r="2844">
          <cell r="C2844" t="str">
            <v>90511901</v>
          </cell>
          <cell r="D2844" t="str">
            <v>PLASMAN GELİRLE</v>
          </cell>
          <cell r="E2844">
            <v>107239663513812</v>
          </cell>
          <cell r="F2844">
            <v>91418857738558.797</v>
          </cell>
          <cell r="G2844">
            <v>15820805775253.699</v>
          </cell>
          <cell r="H2844">
            <v>0</v>
          </cell>
        </row>
        <row r="2845">
          <cell r="C2845" t="str">
            <v>90511902</v>
          </cell>
          <cell r="D2845" t="str">
            <v>PLASMAN GELİRLE</v>
          </cell>
          <cell r="E2845">
            <v>10582101.48</v>
          </cell>
          <cell r="F2845">
            <v>2284222.9500000002</v>
          </cell>
          <cell r="G2845">
            <v>8297878.5300000003</v>
          </cell>
          <cell r="H2845">
            <v>0</v>
          </cell>
        </row>
        <row r="2846">
          <cell r="C2846" t="str">
            <v>90511921</v>
          </cell>
          <cell r="D2846" t="str">
            <v>PLASMAN GELİRLE</v>
          </cell>
          <cell r="E2846">
            <v>3295233.33</v>
          </cell>
          <cell r="F2846">
            <v>396671.61</v>
          </cell>
          <cell r="G2846">
            <v>2898561.72</v>
          </cell>
          <cell r="H2846">
            <v>0</v>
          </cell>
        </row>
        <row r="2847">
          <cell r="C2847" t="str">
            <v>905110901</v>
          </cell>
          <cell r="D2847" t="str">
            <v>ÜRETİM DESTEĞİ</v>
          </cell>
          <cell r="E2847">
            <v>107239663513812</v>
          </cell>
          <cell r="F2847">
            <v>91418857738558.797</v>
          </cell>
          <cell r="G2847">
            <v>15820805775253.699</v>
          </cell>
          <cell r="H2847">
            <v>0</v>
          </cell>
        </row>
        <row r="2848">
          <cell r="C2848" t="str">
            <v>905110902</v>
          </cell>
          <cell r="D2848" t="str">
            <v>ÜRETİM DESTEĞİ</v>
          </cell>
          <cell r="E2848">
            <v>10582101.48</v>
          </cell>
          <cell r="F2848">
            <v>2284222.9500000002</v>
          </cell>
          <cell r="G2848">
            <v>8297878.5300000003</v>
          </cell>
          <cell r="H2848">
            <v>0</v>
          </cell>
        </row>
        <row r="2849">
          <cell r="C2849" t="str">
            <v>905110921</v>
          </cell>
          <cell r="D2849" t="str">
            <v>ÜRETİM DESTEĞİ</v>
          </cell>
          <cell r="E2849">
            <v>3295233.33</v>
          </cell>
          <cell r="F2849">
            <v>396671.61</v>
          </cell>
          <cell r="G2849">
            <v>2898561.72</v>
          </cell>
          <cell r="H2849">
            <v>0</v>
          </cell>
        </row>
        <row r="2850">
          <cell r="C2850" t="str">
            <v/>
          </cell>
          <cell r="E2850" t="str">
            <v>----------------------</v>
          </cell>
          <cell r="F2850" t="str">
            <v>----------------------</v>
          </cell>
          <cell r="G2850" t="str">
            <v>----------------------</v>
          </cell>
          <cell r="H2850" t="str">
            <v>----------------------</v>
          </cell>
        </row>
        <row r="2851">
          <cell r="C2851" t="str">
            <v>905HESAP</v>
          </cell>
          <cell r="D2851" t="str">
            <v>LAMI...:</v>
          </cell>
          <cell r="E2851">
            <v>108376827671485</v>
          </cell>
          <cell r="F2851">
            <v>92161917034095.5</v>
          </cell>
          <cell r="G2851">
            <v>16214910637390</v>
          </cell>
          <cell r="H2851">
            <v>0</v>
          </cell>
        </row>
        <row r="2852">
          <cell r="C2852" t="str">
            <v/>
          </cell>
        </row>
        <row r="2853">
          <cell r="C2853" t="str">
            <v>907901</v>
          </cell>
          <cell r="D2853" t="str">
            <v>GELİRLER VE DİĞ</v>
          </cell>
          <cell r="E2853">
            <v>92161912700894.703</v>
          </cell>
          <cell r="F2853">
            <v>108376811855960</v>
          </cell>
          <cell r="G2853">
            <v>0</v>
          </cell>
          <cell r="H2853">
            <v>16214899155065.5</v>
          </cell>
        </row>
        <row r="2854">
          <cell r="C2854" t="str">
            <v>907902</v>
          </cell>
          <cell r="D2854" t="str">
            <v>GELİRLER VE DİĞ</v>
          </cell>
          <cell r="E2854">
            <v>3935949.8</v>
          </cell>
          <cell r="F2854">
            <v>12502158.789999999</v>
          </cell>
          <cell r="G2854">
            <v>0</v>
          </cell>
          <cell r="H2854">
            <v>8566208.9900000002</v>
          </cell>
        </row>
        <row r="2855">
          <cell r="C2855" t="str">
            <v>907921</v>
          </cell>
          <cell r="D2855" t="str">
            <v>GELİRLER VE DİĞ</v>
          </cell>
          <cell r="E2855">
            <v>437906.03</v>
          </cell>
          <cell r="F2855">
            <v>3354021.46</v>
          </cell>
          <cell r="G2855">
            <v>0</v>
          </cell>
          <cell r="H2855">
            <v>2916115.43</v>
          </cell>
        </row>
        <row r="2856">
          <cell r="C2856" t="str">
            <v>90702901</v>
          </cell>
          <cell r="D2856" t="str">
            <v>FON GELİR REESK</v>
          </cell>
          <cell r="E2856">
            <v>245889055486.79001</v>
          </cell>
          <cell r="F2856">
            <v>270281151762.66</v>
          </cell>
          <cell r="G2856">
            <v>0</v>
          </cell>
          <cell r="H2856">
            <v>24392096275.869999</v>
          </cell>
        </row>
        <row r="2857">
          <cell r="C2857" t="str">
            <v>90702902</v>
          </cell>
          <cell r="D2857" t="str">
            <v>FON GELİR REESK</v>
          </cell>
          <cell r="E2857">
            <v>10225.25</v>
          </cell>
          <cell r="F2857">
            <v>11198.38</v>
          </cell>
          <cell r="G2857">
            <v>0</v>
          </cell>
          <cell r="H2857">
            <v>973.13</v>
          </cell>
        </row>
        <row r="2858">
          <cell r="C2858" t="str">
            <v>90702921</v>
          </cell>
          <cell r="D2858" t="str">
            <v>FON GELİR REESK</v>
          </cell>
          <cell r="E2858">
            <v>13341</v>
          </cell>
          <cell r="F2858">
            <v>28291</v>
          </cell>
          <cell r="G2858">
            <v>0</v>
          </cell>
          <cell r="H2858">
            <v>14950</v>
          </cell>
        </row>
        <row r="2859">
          <cell r="C2859" t="str">
            <v>907020901</v>
          </cell>
          <cell r="D2859" t="str">
            <v>ÖZKAYNAK GELİ.U</v>
          </cell>
          <cell r="E2859">
            <v>245889055486.79001</v>
          </cell>
          <cell r="F2859">
            <v>270281151762.66</v>
          </cell>
          <cell r="G2859">
            <v>0</v>
          </cell>
          <cell r="H2859">
            <v>24392096275.869999</v>
          </cell>
        </row>
        <row r="2860">
          <cell r="C2860" t="str">
            <v>907020902</v>
          </cell>
          <cell r="D2860" t="str">
            <v>ÖZKAYNAK GELİ.U</v>
          </cell>
          <cell r="E2860">
            <v>10225.25</v>
          </cell>
          <cell r="F2860">
            <v>11198.38</v>
          </cell>
          <cell r="G2860">
            <v>0</v>
          </cell>
          <cell r="H2860">
            <v>973.13</v>
          </cell>
        </row>
        <row r="2861">
          <cell r="C2861" t="str">
            <v>907020921</v>
          </cell>
          <cell r="D2861" t="str">
            <v>ÖZKAYNAK GELİ.U</v>
          </cell>
          <cell r="E2861">
            <v>13341</v>
          </cell>
          <cell r="F2861">
            <v>28291</v>
          </cell>
          <cell r="G2861">
            <v>0</v>
          </cell>
          <cell r="H2861">
            <v>14950</v>
          </cell>
        </row>
        <row r="2862">
          <cell r="C2862" t="str">
            <v>9070200901</v>
          </cell>
          <cell r="D2862" t="str">
            <v>ÖZKAYNAK GELİRİ</v>
          </cell>
          <cell r="E2862">
            <v>245592044122.79001</v>
          </cell>
          <cell r="F2862">
            <v>268950129098.64001</v>
          </cell>
          <cell r="G2862">
            <v>0</v>
          </cell>
          <cell r="H2862">
            <v>23358084975.849998</v>
          </cell>
        </row>
        <row r="2863">
          <cell r="C2863" t="str">
            <v>9070200902</v>
          </cell>
          <cell r="D2863" t="str">
            <v>ÖZKAYNAK GELİRİ</v>
          </cell>
          <cell r="E2863">
            <v>1089.8</v>
          </cell>
          <cell r="F2863">
            <v>1306.95</v>
          </cell>
          <cell r="G2863">
            <v>0</v>
          </cell>
          <cell r="H2863">
            <v>217.15</v>
          </cell>
        </row>
        <row r="2864">
          <cell r="C2864" t="str">
            <v>9070200921</v>
          </cell>
          <cell r="D2864" t="str">
            <v>ÖZKAYNAK GELİRİ</v>
          </cell>
          <cell r="E2864">
            <v>13341</v>
          </cell>
          <cell r="F2864">
            <v>28291</v>
          </cell>
          <cell r="G2864">
            <v>0</v>
          </cell>
          <cell r="H2864">
            <v>14950</v>
          </cell>
        </row>
        <row r="2865">
          <cell r="C2865" t="str">
            <v>9070201901</v>
          </cell>
          <cell r="D2865" t="str">
            <v>ÖZK.GELİR TAHHA</v>
          </cell>
          <cell r="E2865">
            <v>297011364</v>
          </cell>
          <cell r="F2865">
            <v>1331022664.02</v>
          </cell>
          <cell r="G2865">
            <v>0</v>
          </cell>
          <cell r="H2865">
            <v>1034011300.02</v>
          </cell>
        </row>
        <row r="2866">
          <cell r="C2866" t="str">
            <v>9070201902</v>
          </cell>
          <cell r="D2866" t="str">
            <v>ÖZK.GELİR TAHHA</v>
          </cell>
          <cell r="E2866">
            <v>9135.4500000000007</v>
          </cell>
          <cell r="F2866">
            <v>9891.43</v>
          </cell>
          <cell r="G2866">
            <v>0</v>
          </cell>
          <cell r="H2866">
            <v>755.98</v>
          </cell>
        </row>
        <row r="2867">
          <cell r="C2867" t="str">
            <v>90703901</v>
          </cell>
          <cell r="D2867" t="str">
            <v>GELİR REESKONTU</v>
          </cell>
          <cell r="E2867">
            <v>84105508905.770004</v>
          </cell>
          <cell r="F2867">
            <v>226814024855.29001</v>
          </cell>
          <cell r="G2867">
            <v>0</v>
          </cell>
          <cell r="H2867">
            <v>142708515949.51999</v>
          </cell>
        </row>
        <row r="2868">
          <cell r="C2868" t="str">
            <v>90703902</v>
          </cell>
          <cell r="D2868" t="str">
            <v>GELİR REESKONTU</v>
          </cell>
          <cell r="E2868">
            <v>1560191.64</v>
          </cell>
          <cell r="F2868">
            <v>1661591.41</v>
          </cell>
          <cell r="G2868">
            <v>0</v>
          </cell>
          <cell r="H2868">
            <v>101399.77</v>
          </cell>
        </row>
        <row r="2869">
          <cell r="C2869" t="str">
            <v>90703921</v>
          </cell>
          <cell r="D2869" t="str">
            <v>GELİR REESKONTU</v>
          </cell>
          <cell r="E2869">
            <v>27893.42</v>
          </cell>
          <cell r="F2869">
            <v>30497.13</v>
          </cell>
          <cell r="G2869">
            <v>0</v>
          </cell>
          <cell r="H2869">
            <v>2603.71</v>
          </cell>
        </row>
        <row r="2870">
          <cell r="C2870" t="str">
            <v>907030901</v>
          </cell>
          <cell r="D2870" t="str">
            <v>K/F GELİR REESK</v>
          </cell>
          <cell r="E2870">
            <v>84105508905.770004</v>
          </cell>
          <cell r="F2870">
            <v>226814024855.29001</v>
          </cell>
          <cell r="G2870">
            <v>0</v>
          </cell>
          <cell r="H2870">
            <v>142708515949.51999</v>
          </cell>
        </row>
        <row r="2871">
          <cell r="C2871" t="str">
            <v>907030902</v>
          </cell>
          <cell r="D2871" t="str">
            <v>K/F GELİR REESK</v>
          </cell>
          <cell r="E2871">
            <v>1560191.64</v>
          </cell>
          <cell r="F2871">
            <v>1661591.41</v>
          </cell>
          <cell r="G2871">
            <v>0</v>
          </cell>
          <cell r="H2871">
            <v>101399.77</v>
          </cell>
        </row>
        <row r="2872">
          <cell r="C2872" t="str">
            <v>907030921</v>
          </cell>
          <cell r="D2872" t="str">
            <v>K/F GELİR REESK</v>
          </cell>
          <cell r="E2872">
            <v>27893.42</v>
          </cell>
          <cell r="F2872">
            <v>30497.13</v>
          </cell>
          <cell r="G2872">
            <v>0</v>
          </cell>
          <cell r="H2872">
            <v>2603.71</v>
          </cell>
        </row>
        <row r="2873">
          <cell r="C2873" t="str">
            <v>9070301901</v>
          </cell>
          <cell r="D2873" t="str">
            <v>K/F GELİR TAHK.</v>
          </cell>
          <cell r="E2873">
            <v>84105508905.770004</v>
          </cell>
          <cell r="F2873">
            <v>226814024855.29001</v>
          </cell>
          <cell r="G2873">
            <v>0</v>
          </cell>
          <cell r="H2873">
            <v>142708515949.51999</v>
          </cell>
        </row>
        <row r="2874">
          <cell r="C2874" t="str">
            <v>9070301902</v>
          </cell>
          <cell r="D2874" t="str">
            <v>K/F GELİR TAHK.</v>
          </cell>
          <cell r="E2874">
            <v>1560191.64</v>
          </cell>
          <cell r="F2874">
            <v>1661591.41</v>
          </cell>
          <cell r="G2874">
            <v>0</v>
          </cell>
          <cell r="H2874">
            <v>101399.77</v>
          </cell>
        </row>
        <row r="2875">
          <cell r="C2875" t="str">
            <v>9070301921</v>
          </cell>
          <cell r="D2875" t="str">
            <v>K/F GELİR TAHK.</v>
          </cell>
          <cell r="E2875">
            <v>27893.42</v>
          </cell>
          <cell r="F2875">
            <v>30497.13</v>
          </cell>
          <cell r="G2875">
            <v>0</v>
          </cell>
          <cell r="H2875">
            <v>2603.71</v>
          </cell>
        </row>
        <row r="2876">
          <cell r="C2876" t="str">
            <v>90704901</v>
          </cell>
          <cell r="D2876" t="str">
            <v>ÖZEL PRJ. GEL.R</v>
          </cell>
          <cell r="E2876">
            <v>413060397943.29999</v>
          </cell>
          <cell r="F2876">
            <v>640053165529.73999</v>
          </cell>
          <cell r="G2876">
            <v>0</v>
          </cell>
          <cell r="H2876">
            <v>226992767586.44</v>
          </cell>
        </row>
        <row r="2877">
          <cell r="C2877" t="str">
            <v>90704902</v>
          </cell>
          <cell r="D2877" t="str">
            <v>ÖZEL PRJ. GEL.R</v>
          </cell>
          <cell r="E2877">
            <v>81309.960000000006</v>
          </cell>
          <cell r="F2877">
            <v>247267.52</v>
          </cell>
          <cell r="G2877">
            <v>0</v>
          </cell>
          <cell r="H2877">
            <v>165957.56</v>
          </cell>
        </row>
        <row r="2878">
          <cell r="C2878" t="str">
            <v>907043901</v>
          </cell>
          <cell r="D2878" t="str">
            <v>ÖZEL PRJ.TAHAK.</v>
          </cell>
          <cell r="E2878">
            <v>413060397943.29999</v>
          </cell>
          <cell r="F2878">
            <v>640053165529.73999</v>
          </cell>
          <cell r="G2878">
            <v>0</v>
          </cell>
          <cell r="H2878">
            <v>226992767586.44</v>
          </cell>
        </row>
        <row r="2879">
          <cell r="C2879" t="str">
            <v>907043902</v>
          </cell>
          <cell r="D2879" t="str">
            <v>ÖZEL PRJ.TAHAK.</v>
          </cell>
          <cell r="E2879">
            <v>81309.960000000006</v>
          </cell>
          <cell r="F2879">
            <v>247267.52</v>
          </cell>
          <cell r="G2879">
            <v>0</v>
          </cell>
          <cell r="H2879">
            <v>165957.56</v>
          </cell>
        </row>
        <row r="2880">
          <cell r="C2880" t="str">
            <v>9070430901</v>
          </cell>
          <cell r="D2880" t="str">
            <v>ÖZEL PRJ.TAHAK.</v>
          </cell>
          <cell r="E2880">
            <v>413060397943.29999</v>
          </cell>
          <cell r="F2880">
            <v>640053165529.73999</v>
          </cell>
          <cell r="G2880">
            <v>0</v>
          </cell>
          <cell r="H2880">
            <v>226992767586.44</v>
          </cell>
        </row>
        <row r="2881">
          <cell r="C2881" t="str">
            <v>9070430902</v>
          </cell>
          <cell r="D2881" t="str">
            <v>ÖZEL PRJ.TAHAK.</v>
          </cell>
          <cell r="E2881">
            <v>81309.960000000006</v>
          </cell>
          <cell r="F2881">
            <v>247267.52</v>
          </cell>
          <cell r="G2881">
            <v>0</v>
          </cell>
          <cell r="H2881">
            <v>165957.56</v>
          </cell>
        </row>
        <row r="2882">
          <cell r="C2882" t="str">
            <v>90711901</v>
          </cell>
          <cell r="D2882" t="str">
            <v>PLASMAN GELİRLE</v>
          </cell>
          <cell r="E2882">
            <v>91418857738558.797</v>
          </cell>
          <cell r="F2882">
            <v>107239663513812</v>
          </cell>
          <cell r="G2882">
            <v>0</v>
          </cell>
          <cell r="H2882">
            <v>15820805775253.699</v>
          </cell>
        </row>
        <row r="2883">
          <cell r="C2883" t="str">
            <v>90711902</v>
          </cell>
          <cell r="D2883" t="str">
            <v>PLASMAN GELİRLE</v>
          </cell>
          <cell r="E2883">
            <v>2284222.9500000002</v>
          </cell>
          <cell r="F2883">
            <v>10582101.48</v>
          </cell>
          <cell r="G2883">
            <v>0</v>
          </cell>
          <cell r="H2883">
            <v>8297878.5300000003</v>
          </cell>
        </row>
        <row r="2884">
          <cell r="C2884" t="str">
            <v>90711921</v>
          </cell>
          <cell r="D2884" t="str">
            <v>PLASMAN GELİRLE</v>
          </cell>
          <cell r="E2884">
            <v>396671.61</v>
          </cell>
          <cell r="F2884">
            <v>3295233.33</v>
          </cell>
          <cell r="G2884">
            <v>0</v>
          </cell>
          <cell r="H2884">
            <v>2898561.72</v>
          </cell>
        </row>
        <row r="2885">
          <cell r="C2885" t="str">
            <v>907110901</v>
          </cell>
          <cell r="D2885" t="str">
            <v>ÜRETİM DESTEĞİ</v>
          </cell>
          <cell r="E2885">
            <v>91418857738558.797</v>
          </cell>
          <cell r="F2885">
            <v>107239663513812</v>
          </cell>
          <cell r="G2885">
            <v>0</v>
          </cell>
          <cell r="H2885">
            <v>15820805775253.699</v>
          </cell>
        </row>
        <row r="2886">
          <cell r="C2886" t="str">
            <v>907110902</v>
          </cell>
          <cell r="D2886" t="str">
            <v>ÜRETİM DESTEĞİ</v>
          </cell>
          <cell r="E2886">
            <v>2284222.9500000002</v>
          </cell>
          <cell r="F2886">
            <v>10582101.48</v>
          </cell>
          <cell r="G2886">
            <v>0</v>
          </cell>
          <cell r="H2886">
            <v>8297878.5300000003</v>
          </cell>
        </row>
        <row r="2887">
          <cell r="C2887" t="str">
            <v>907110921</v>
          </cell>
          <cell r="D2887" t="str">
            <v>ÜRETİM DESTEĞİ</v>
          </cell>
          <cell r="E2887">
            <v>396671.61</v>
          </cell>
          <cell r="F2887">
            <v>3295233.33</v>
          </cell>
          <cell r="G2887">
            <v>0</v>
          </cell>
          <cell r="H2887">
            <v>2898561.72</v>
          </cell>
        </row>
        <row r="2888">
          <cell r="C2888" t="str">
            <v/>
          </cell>
          <cell r="E2888" t="str">
            <v>----------------------</v>
          </cell>
          <cell r="F2888" t="str">
            <v>----------------------</v>
          </cell>
          <cell r="G2888" t="str">
            <v>----------------------</v>
          </cell>
          <cell r="H2888" t="str">
            <v>----------------------</v>
          </cell>
        </row>
        <row r="2889">
          <cell r="C2889" t="str">
            <v>907HESAP</v>
          </cell>
          <cell r="D2889" t="str">
            <v>LAMI...:</v>
          </cell>
          <cell r="E2889">
            <v>92161917074750.5</v>
          </cell>
          <cell r="F2889">
            <v>108376827712140</v>
          </cell>
          <cell r="G2889">
            <v>0</v>
          </cell>
          <cell r="H2889">
            <v>16214910637390</v>
          </cell>
        </row>
        <row r="2890">
          <cell r="C2890" t="str">
            <v/>
          </cell>
        </row>
        <row r="2891">
          <cell r="C2891" t="str">
            <v>910901</v>
          </cell>
          <cell r="D2891" t="str">
            <v>TP TEMINAT MEK.</v>
          </cell>
          <cell r="E2891">
            <v>107420168431359</v>
          </cell>
          <cell r="F2891">
            <v>48459495606877</v>
          </cell>
          <cell r="G2891">
            <v>58960672824482</v>
          </cell>
          <cell r="H2891">
            <v>0</v>
          </cell>
        </row>
        <row r="2892">
          <cell r="C2892" t="str">
            <v>91010901</v>
          </cell>
          <cell r="D2892" t="str">
            <v>NAKIT KARSILIKL</v>
          </cell>
          <cell r="E2892">
            <v>8948632224603</v>
          </cell>
          <cell r="F2892">
            <v>2800851268428</v>
          </cell>
          <cell r="G2892">
            <v>6147780956175</v>
          </cell>
          <cell r="H2892">
            <v>0</v>
          </cell>
        </row>
        <row r="2893">
          <cell r="C2893" t="str">
            <v>910101901</v>
          </cell>
          <cell r="D2893" t="str">
            <v>DIGER MUSTERILE</v>
          </cell>
          <cell r="E2893">
            <v>8948632224603</v>
          </cell>
          <cell r="F2893">
            <v>2800851268428</v>
          </cell>
          <cell r="G2893">
            <v>6147780956175</v>
          </cell>
          <cell r="H2893">
            <v>0</v>
          </cell>
        </row>
        <row r="2894">
          <cell r="C2894" t="str">
            <v>91011901</v>
          </cell>
          <cell r="D2894" t="str">
            <v>KEFALET KARSILI</v>
          </cell>
          <cell r="E2894">
            <v>69748863646144</v>
          </cell>
          <cell r="F2894">
            <v>28600286094490</v>
          </cell>
          <cell r="G2894">
            <v>41148577551654</v>
          </cell>
          <cell r="H2894">
            <v>0</v>
          </cell>
        </row>
        <row r="2895">
          <cell r="C2895" t="str">
            <v>910111901</v>
          </cell>
          <cell r="D2895" t="str">
            <v>DIGER MUSTERILE</v>
          </cell>
          <cell r="E2895">
            <v>69748863646144</v>
          </cell>
          <cell r="F2895">
            <v>28600286094490</v>
          </cell>
          <cell r="G2895">
            <v>41148577551654</v>
          </cell>
          <cell r="H2895">
            <v>0</v>
          </cell>
        </row>
        <row r="2896">
          <cell r="C2896" t="str">
            <v>91012901</v>
          </cell>
          <cell r="D2896" t="str">
            <v>DIGER TEMINAT K</v>
          </cell>
          <cell r="E2896">
            <v>23836805376434</v>
          </cell>
          <cell r="F2896">
            <v>16756907659781</v>
          </cell>
          <cell r="G2896">
            <v>7079897716653</v>
          </cell>
          <cell r="H2896">
            <v>0</v>
          </cell>
        </row>
        <row r="2897">
          <cell r="C2897" t="str">
            <v>910121901</v>
          </cell>
          <cell r="D2897" t="str">
            <v>DIGER MUSTERILE</v>
          </cell>
          <cell r="E2897">
            <v>8321177721653</v>
          </cell>
          <cell r="F2897">
            <v>1342266125000</v>
          </cell>
          <cell r="G2897">
            <v>6978911596653</v>
          </cell>
          <cell r="H2897">
            <v>0</v>
          </cell>
        </row>
        <row r="2898">
          <cell r="C2898" t="str">
            <v>910122901</v>
          </cell>
          <cell r="D2898" t="str">
            <v>DIGER TAAHHÜTLE</v>
          </cell>
          <cell r="E2898">
            <v>15515627654781</v>
          </cell>
          <cell r="F2898">
            <v>15414641534781</v>
          </cell>
          <cell r="G2898">
            <v>100986120000</v>
          </cell>
          <cell r="H2898">
            <v>0</v>
          </cell>
        </row>
        <row r="2899">
          <cell r="C2899" t="str">
            <v>91015901</v>
          </cell>
          <cell r="D2899" t="str">
            <v>SUBELERIMIZ EMI</v>
          </cell>
          <cell r="E2899">
            <v>4885867184178</v>
          </cell>
          <cell r="F2899">
            <v>301450584178</v>
          </cell>
          <cell r="G2899">
            <v>4584416600000</v>
          </cell>
          <cell r="H2899">
            <v>0</v>
          </cell>
        </row>
        <row r="2900">
          <cell r="C2900" t="str">
            <v/>
          </cell>
          <cell r="E2900" t="str">
            <v>----------------------</v>
          </cell>
          <cell r="F2900" t="str">
            <v>----------------------</v>
          </cell>
          <cell r="G2900" t="str">
            <v>----------------------</v>
          </cell>
          <cell r="H2900" t="str">
            <v>----------------------</v>
          </cell>
        </row>
        <row r="2901">
          <cell r="C2901" t="str">
            <v>910HESAP</v>
          </cell>
          <cell r="D2901" t="str">
            <v>LAMI...:</v>
          </cell>
          <cell r="E2901">
            <v>107420168431359</v>
          </cell>
          <cell r="F2901">
            <v>48459495606877</v>
          </cell>
          <cell r="G2901">
            <v>58960672824482</v>
          </cell>
          <cell r="H2901">
            <v>0</v>
          </cell>
        </row>
        <row r="2902">
          <cell r="C2902" t="str">
            <v/>
          </cell>
        </row>
        <row r="2903">
          <cell r="C2903" t="str">
            <v>911901</v>
          </cell>
          <cell r="D2903" t="str">
            <v>YP TEMINAT MEK.</v>
          </cell>
          <cell r="E2903">
            <v>152314430514431</v>
          </cell>
          <cell r="F2903">
            <v>136553882771033</v>
          </cell>
          <cell r="G2903">
            <v>15760547743398</v>
          </cell>
          <cell r="H2903">
            <v>0</v>
          </cell>
        </row>
        <row r="2904">
          <cell r="C2904" t="str">
            <v>911902</v>
          </cell>
          <cell r="D2904" t="str">
            <v>YP TEMINAT MEK.</v>
          </cell>
          <cell r="E2904">
            <v>16510904.789999999</v>
          </cell>
          <cell r="F2904">
            <v>5988237.8399999999</v>
          </cell>
          <cell r="G2904">
            <v>10522666.949999999</v>
          </cell>
          <cell r="H2904">
            <v>0</v>
          </cell>
        </row>
        <row r="2905">
          <cell r="C2905" t="str">
            <v>911921</v>
          </cell>
          <cell r="D2905" t="str">
            <v>YP TEMINAT MEK.</v>
          </cell>
          <cell r="E2905">
            <v>1444906</v>
          </cell>
          <cell r="F2905">
            <v>558128</v>
          </cell>
          <cell r="G2905">
            <v>886778</v>
          </cell>
          <cell r="H2905">
            <v>0</v>
          </cell>
        </row>
        <row r="2906">
          <cell r="C2906" t="str">
            <v>91110901</v>
          </cell>
          <cell r="D2906" t="str">
            <v>NAKIT KARSILIKL</v>
          </cell>
          <cell r="E2906">
            <v>29809243915156.5</v>
          </cell>
          <cell r="F2906">
            <v>26003038647912.898</v>
          </cell>
          <cell r="G2906">
            <v>3806205267243.5498</v>
          </cell>
          <cell r="H2906">
            <v>0</v>
          </cell>
        </row>
        <row r="2907">
          <cell r="C2907" t="str">
            <v>91110902</v>
          </cell>
          <cell r="D2907" t="str">
            <v>NAKIT KARSILIKL</v>
          </cell>
          <cell r="E2907">
            <v>4897716.9000000004</v>
          </cell>
          <cell r="F2907">
            <v>2114947.4500000002</v>
          </cell>
          <cell r="G2907">
            <v>2782769.45</v>
          </cell>
          <cell r="H2907">
            <v>0</v>
          </cell>
        </row>
        <row r="2908">
          <cell r="C2908" t="str">
            <v>91110921</v>
          </cell>
          <cell r="D2908" t="str">
            <v>NAKIT KARSILIKL</v>
          </cell>
          <cell r="E2908">
            <v>421958</v>
          </cell>
          <cell r="F2908">
            <v>421958</v>
          </cell>
          <cell r="G2908">
            <v>0</v>
          </cell>
          <cell r="H2908">
            <v>0</v>
          </cell>
        </row>
        <row r="2909">
          <cell r="C2909" t="str">
            <v>911101901</v>
          </cell>
          <cell r="D2909" t="str">
            <v>DIGER MUSTERILE</v>
          </cell>
          <cell r="E2909">
            <v>29809243915156.5</v>
          </cell>
          <cell r="F2909">
            <v>26003038647912.898</v>
          </cell>
          <cell r="G2909">
            <v>3806205267243.5498</v>
          </cell>
          <cell r="H2909">
            <v>0</v>
          </cell>
        </row>
        <row r="2910">
          <cell r="C2910" t="str">
            <v>911101902</v>
          </cell>
          <cell r="D2910" t="str">
            <v>DIGER MUSTERILE</v>
          </cell>
          <cell r="E2910">
            <v>4897716.9000000004</v>
          </cell>
          <cell r="F2910">
            <v>2114947.4500000002</v>
          </cell>
          <cell r="G2910">
            <v>2782769.45</v>
          </cell>
          <cell r="H2910">
            <v>0</v>
          </cell>
        </row>
        <row r="2911">
          <cell r="C2911" t="str">
            <v>911101921</v>
          </cell>
          <cell r="D2911" t="str">
            <v>DIGER MUSTERILE</v>
          </cell>
          <cell r="E2911">
            <v>421958</v>
          </cell>
          <cell r="F2911">
            <v>421958</v>
          </cell>
          <cell r="G2911">
            <v>0</v>
          </cell>
          <cell r="H2911">
            <v>0</v>
          </cell>
        </row>
        <row r="2912">
          <cell r="C2912" t="str">
            <v>91111901</v>
          </cell>
          <cell r="D2912" t="str">
            <v>KEFALET KARSILI</v>
          </cell>
          <cell r="E2912">
            <v>113765097099355</v>
          </cell>
          <cell r="F2912">
            <v>103551294035921</v>
          </cell>
          <cell r="G2912">
            <v>10213803063434</v>
          </cell>
          <cell r="H2912">
            <v>0</v>
          </cell>
        </row>
        <row r="2913">
          <cell r="C2913" t="str">
            <v>91111902</v>
          </cell>
          <cell r="D2913" t="str">
            <v>KEFALET KARSILI</v>
          </cell>
          <cell r="E2913">
            <v>10303155.390000001</v>
          </cell>
          <cell r="F2913">
            <v>3835790.39</v>
          </cell>
          <cell r="G2913">
            <v>6467365</v>
          </cell>
          <cell r="H2913">
            <v>0</v>
          </cell>
        </row>
        <row r="2914">
          <cell r="C2914" t="str">
            <v>91111921</v>
          </cell>
          <cell r="D2914" t="str">
            <v>KEFALET KARSILI</v>
          </cell>
          <cell r="E2914">
            <v>1018248</v>
          </cell>
          <cell r="F2914">
            <v>131470</v>
          </cell>
          <cell r="G2914">
            <v>886778</v>
          </cell>
          <cell r="H2914">
            <v>0</v>
          </cell>
        </row>
        <row r="2915">
          <cell r="C2915" t="str">
            <v>911111901</v>
          </cell>
          <cell r="D2915" t="str">
            <v>DIGER MUSTERILE</v>
          </cell>
          <cell r="E2915">
            <v>113765097099355</v>
          </cell>
          <cell r="F2915">
            <v>103551294035921</v>
          </cell>
          <cell r="G2915">
            <v>10213803063434</v>
          </cell>
          <cell r="H2915">
            <v>0</v>
          </cell>
        </row>
        <row r="2916">
          <cell r="C2916" t="str">
            <v>911111902</v>
          </cell>
          <cell r="D2916" t="str">
            <v>DIGER MUSTERILE</v>
          </cell>
          <cell r="E2916">
            <v>10303155.390000001</v>
          </cell>
          <cell r="F2916">
            <v>3835790.39</v>
          </cell>
          <cell r="G2916">
            <v>6467365</v>
          </cell>
          <cell r="H2916">
            <v>0</v>
          </cell>
        </row>
        <row r="2917">
          <cell r="C2917" t="str">
            <v>911111921</v>
          </cell>
          <cell r="D2917" t="str">
            <v>DIGER MUSTERILE</v>
          </cell>
          <cell r="E2917">
            <v>1018248</v>
          </cell>
          <cell r="F2917">
            <v>131470</v>
          </cell>
          <cell r="G2917">
            <v>886778</v>
          </cell>
          <cell r="H2917">
            <v>0</v>
          </cell>
        </row>
        <row r="2918">
          <cell r="C2918" t="str">
            <v>91112901</v>
          </cell>
          <cell r="D2918" t="str">
            <v>DIGER TEMINAT K</v>
          </cell>
          <cell r="E2918">
            <v>7224834199919.5</v>
          </cell>
          <cell r="F2918">
            <v>5757849987199</v>
          </cell>
          <cell r="G2918">
            <v>1466984212720.5</v>
          </cell>
          <cell r="H2918">
            <v>0</v>
          </cell>
        </row>
        <row r="2919">
          <cell r="C2919" t="str">
            <v>91112902</v>
          </cell>
          <cell r="D2919" t="str">
            <v>DIGER TEMINAT K</v>
          </cell>
          <cell r="E2919">
            <v>1072532.5</v>
          </cell>
          <cell r="F2919">
            <v>0</v>
          </cell>
          <cell r="G2919">
            <v>1072532.5</v>
          </cell>
          <cell r="H2919">
            <v>0</v>
          </cell>
        </row>
        <row r="2920">
          <cell r="C2920" t="str">
            <v>91112921</v>
          </cell>
          <cell r="D2920" t="str">
            <v>DIGER TEMINAT K</v>
          </cell>
          <cell r="E2920">
            <v>4700</v>
          </cell>
          <cell r="F2920">
            <v>4700</v>
          </cell>
          <cell r="G2920">
            <v>0</v>
          </cell>
          <cell r="H2920">
            <v>0</v>
          </cell>
        </row>
        <row r="2921">
          <cell r="C2921" t="str">
            <v>911121901</v>
          </cell>
          <cell r="D2921" t="str">
            <v>DIGER MUSTERILE</v>
          </cell>
          <cell r="E2921">
            <v>7224834199919.5</v>
          </cell>
          <cell r="F2921">
            <v>5757849987199</v>
          </cell>
          <cell r="G2921">
            <v>1466984212720.5</v>
          </cell>
          <cell r="H2921">
            <v>0</v>
          </cell>
        </row>
        <row r="2922">
          <cell r="C2922" t="str">
            <v>911121902</v>
          </cell>
          <cell r="D2922" t="str">
            <v>DIGER MUSTERILE</v>
          </cell>
          <cell r="E2922">
            <v>1072532.5</v>
          </cell>
          <cell r="F2922">
            <v>0</v>
          </cell>
          <cell r="G2922">
            <v>1072532.5</v>
          </cell>
          <cell r="H2922">
            <v>0</v>
          </cell>
        </row>
        <row r="2923">
          <cell r="C2923" t="str">
            <v>911121921</v>
          </cell>
          <cell r="D2923" t="str">
            <v>DIGER MUSTERILE</v>
          </cell>
          <cell r="E2923">
            <v>4700</v>
          </cell>
          <cell r="F2923">
            <v>4700</v>
          </cell>
          <cell r="G2923">
            <v>0</v>
          </cell>
          <cell r="H2923">
            <v>0</v>
          </cell>
        </row>
        <row r="2924">
          <cell r="C2924" t="str">
            <v>91115901</v>
          </cell>
          <cell r="D2924" t="str">
            <v>SUBELERIMIZ EMI</v>
          </cell>
          <cell r="E2924">
            <v>1515255300000</v>
          </cell>
          <cell r="F2924">
            <v>1241700100000</v>
          </cell>
          <cell r="G2924">
            <v>273555200000</v>
          </cell>
          <cell r="H2924">
            <v>0</v>
          </cell>
        </row>
        <row r="2925">
          <cell r="C2925" t="str">
            <v>91115902</v>
          </cell>
          <cell r="D2925" t="str">
            <v>SUBELERIMIZ EMI</v>
          </cell>
          <cell r="E2925">
            <v>237500</v>
          </cell>
          <cell r="F2925">
            <v>37500</v>
          </cell>
          <cell r="G2925">
            <v>200000</v>
          </cell>
          <cell r="H2925">
            <v>0</v>
          </cell>
        </row>
        <row r="2926">
          <cell r="C2926" t="str">
            <v/>
          </cell>
          <cell r="E2926" t="str">
            <v>----------------------</v>
          </cell>
          <cell r="F2926" t="str">
            <v>----------------------</v>
          </cell>
          <cell r="G2926" t="str">
            <v>----------------------</v>
          </cell>
          <cell r="H2926" t="str">
            <v>----------------------</v>
          </cell>
        </row>
        <row r="2927">
          <cell r="C2927" t="str">
            <v>911HESAP</v>
          </cell>
          <cell r="D2927" t="str">
            <v>LAMI...:</v>
          </cell>
          <cell r="E2927">
            <v>152314448470242</v>
          </cell>
          <cell r="F2927">
            <v>136553889317399</v>
          </cell>
          <cell r="G2927">
            <v>15760559152843</v>
          </cell>
          <cell r="H2927">
            <v>0</v>
          </cell>
        </row>
        <row r="2928">
          <cell r="C2928" t="str">
            <v/>
          </cell>
        </row>
        <row r="2929">
          <cell r="C2929" t="str">
            <v>912901</v>
          </cell>
          <cell r="D2929" t="str">
            <v>TP TEM.MEK.BORC</v>
          </cell>
          <cell r="E2929">
            <v>49955046462772</v>
          </cell>
          <cell r="F2929">
            <v>108915719287254</v>
          </cell>
          <cell r="G2929">
            <v>0</v>
          </cell>
          <cell r="H2929">
            <v>58960672824482</v>
          </cell>
        </row>
        <row r="2930">
          <cell r="C2930" t="str">
            <v>91200901</v>
          </cell>
          <cell r="D2930" t="str">
            <v>LIM.ICI GECICI-</v>
          </cell>
          <cell r="E2930">
            <v>771390706522</v>
          </cell>
          <cell r="F2930">
            <v>820440706522</v>
          </cell>
          <cell r="G2930">
            <v>0</v>
          </cell>
          <cell r="H2930">
            <v>49050000000</v>
          </cell>
        </row>
        <row r="2931">
          <cell r="C2931" t="str">
            <v>91201901</v>
          </cell>
          <cell r="D2931" t="str">
            <v>LIM.DISI GECICI</v>
          </cell>
          <cell r="E2931">
            <v>207645000000</v>
          </cell>
          <cell r="F2931">
            <v>272445000000</v>
          </cell>
          <cell r="G2931">
            <v>0</v>
          </cell>
          <cell r="H2931">
            <v>64800000000</v>
          </cell>
        </row>
        <row r="2932">
          <cell r="C2932" t="str">
            <v>91202901</v>
          </cell>
          <cell r="D2932" t="str">
            <v>LIM.ICI GECICI-</v>
          </cell>
          <cell r="E2932">
            <v>4583564913653</v>
          </cell>
          <cell r="F2932">
            <v>4921567013653</v>
          </cell>
          <cell r="G2932">
            <v>0</v>
          </cell>
          <cell r="H2932">
            <v>338002100000</v>
          </cell>
        </row>
        <row r="2933">
          <cell r="C2933" t="str">
            <v>91203901</v>
          </cell>
          <cell r="D2933" t="str">
            <v>LIM.DISI GECICI</v>
          </cell>
          <cell r="E2933">
            <v>1894739065000</v>
          </cell>
          <cell r="F2933">
            <v>2589286165000</v>
          </cell>
          <cell r="G2933">
            <v>0</v>
          </cell>
          <cell r="H2933">
            <v>694547100000</v>
          </cell>
        </row>
        <row r="2934">
          <cell r="C2934" t="str">
            <v>91210901</v>
          </cell>
          <cell r="D2934" t="str">
            <v>LIM.ICI KESIN-I</v>
          </cell>
          <cell r="E2934">
            <v>165542136975</v>
          </cell>
          <cell r="F2934">
            <v>1188490489936</v>
          </cell>
          <cell r="G2934">
            <v>0</v>
          </cell>
          <cell r="H2934">
            <v>1022948352961</v>
          </cell>
        </row>
        <row r="2935">
          <cell r="C2935" t="str">
            <v>91211901</v>
          </cell>
          <cell r="D2935" t="str">
            <v>LIM.DISI KESIN-</v>
          </cell>
          <cell r="E2935">
            <v>156543000000</v>
          </cell>
          <cell r="F2935">
            <v>582547559653</v>
          </cell>
          <cell r="G2935">
            <v>0</v>
          </cell>
          <cell r="H2935">
            <v>426004559653</v>
          </cell>
        </row>
        <row r="2936">
          <cell r="C2936" t="str">
            <v>91212901</v>
          </cell>
          <cell r="D2936" t="str">
            <v>LIM.ICI KESIN-D</v>
          </cell>
          <cell r="E2936">
            <v>4486719381881</v>
          </cell>
          <cell r="F2936">
            <v>14232085219766</v>
          </cell>
          <cell r="G2936">
            <v>0</v>
          </cell>
          <cell r="H2936">
            <v>9745365837885</v>
          </cell>
        </row>
        <row r="2937">
          <cell r="C2937" t="str">
            <v>91213901</v>
          </cell>
          <cell r="D2937" t="str">
            <v>LIM.DISI KESIN-</v>
          </cell>
          <cell r="E2937">
            <v>19557166330604</v>
          </cell>
          <cell r="F2937">
            <v>60012617934587</v>
          </cell>
          <cell r="G2937">
            <v>0</v>
          </cell>
          <cell r="H2937">
            <v>40455451603983</v>
          </cell>
        </row>
        <row r="2938">
          <cell r="C2938" t="str">
            <v>91220901</v>
          </cell>
          <cell r="D2938" t="str">
            <v>LIMITICI AVANS-</v>
          </cell>
          <cell r="E2938">
            <v>275000000000</v>
          </cell>
          <cell r="F2938">
            <v>275679000000</v>
          </cell>
          <cell r="G2938">
            <v>0</v>
          </cell>
          <cell r="H2938">
            <v>679000000</v>
          </cell>
        </row>
        <row r="2939">
          <cell r="C2939" t="str">
            <v>91221901</v>
          </cell>
          <cell r="D2939" t="str">
            <v>LIMITDISI AVANS</v>
          </cell>
          <cell r="E2939">
            <v>0</v>
          </cell>
          <cell r="F2939">
            <v>139110000000</v>
          </cell>
          <cell r="G2939">
            <v>0</v>
          </cell>
          <cell r="H2939">
            <v>139110000000</v>
          </cell>
        </row>
        <row r="2940">
          <cell r="C2940" t="str">
            <v>91222901</v>
          </cell>
          <cell r="D2940" t="str">
            <v>LIMITICI AVANS</v>
          </cell>
          <cell r="E2940">
            <v>369638685000</v>
          </cell>
          <cell r="F2940">
            <v>546991185000</v>
          </cell>
          <cell r="G2940">
            <v>0</v>
          </cell>
          <cell r="H2940">
            <v>177352500000</v>
          </cell>
        </row>
        <row r="2941">
          <cell r="C2941" t="str">
            <v>91223901</v>
          </cell>
          <cell r="D2941" t="str">
            <v>LIMITDISI AVANS</v>
          </cell>
          <cell r="E2941">
            <v>51000000000</v>
          </cell>
          <cell r="F2941">
            <v>143337000000</v>
          </cell>
          <cell r="G2941">
            <v>0</v>
          </cell>
          <cell r="H2941">
            <v>92337000000</v>
          </cell>
        </row>
        <row r="2942">
          <cell r="C2942" t="str">
            <v>91233901</v>
          </cell>
          <cell r="D2942" t="str">
            <v>LIM.DISI IST.YA</v>
          </cell>
          <cell r="E2942">
            <v>15279741534781</v>
          </cell>
          <cell r="F2942">
            <v>15279741534781</v>
          </cell>
          <cell r="G2942">
            <v>0</v>
          </cell>
          <cell r="H2942">
            <v>0</v>
          </cell>
        </row>
        <row r="2943">
          <cell r="C2943" t="str">
            <v>91241901</v>
          </cell>
          <cell r="D2943" t="str">
            <v>GUMRUK TEM.MEK.</v>
          </cell>
          <cell r="E2943">
            <v>1854905124178</v>
          </cell>
          <cell r="F2943">
            <v>3025513294178</v>
          </cell>
          <cell r="G2943">
            <v>0</v>
          </cell>
          <cell r="H2943">
            <v>1170608170000</v>
          </cell>
        </row>
        <row r="2944">
          <cell r="C2944" t="str">
            <v>91280901</v>
          </cell>
          <cell r="D2944" t="str">
            <v>SUBELERIMIZE EM</v>
          </cell>
          <cell r="E2944">
            <v>301450584178</v>
          </cell>
          <cell r="F2944">
            <v>4885867184178</v>
          </cell>
          <cell r="G2944">
            <v>0</v>
          </cell>
          <cell r="H2944">
            <v>4584416600000</v>
          </cell>
        </row>
        <row r="2945">
          <cell r="C2945" t="str">
            <v/>
          </cell>
          <cell r="E2945" t="str">
            <v>----------------------</v>
          </cell>
          <cell r="F2945" t="str">
            <v>----------------------</v>
          </cell>
          <cell r="G2945" t="str">
            <v>----------------------</v>
          </cell>
          <cell r="H2945" t="str">
            <v>----------------------</v>
          </cell>
        </row>
        <row r="2946">
          <cell r="C2946" t="str">
            <v>912HESAP</v>
          </cell>
          <cell r="D2946" t="str">
            <v>LAMI...:</v>
          </cell>
          <cell r="E2946">
            <v>49955046462772</v>
          </cell>
          <cell r="F2946">
            <v>108915719287254</v>
          </cell>
          <cell r="G2946">
            <v>0</v>
          </cell>
          <cell r="H2946">
            <v>58960672824482</v>
          </cell>
        </row>
        <row r="2947">
          <cell r="C2947" t="str">
            <v/>
          </cell>
        </row>
        <row r="2948">
          <cell r="C2948" t="str">
            <v>913901</v>
          </cell>
          <cell r="D2948" t="str">
            <v>YP.TEM.MEK.BORC</v>
          </cell>
          <cell r="E2948">
            <v>136553882771033</v>
          </cell>
          <cell r="F2948">
            <v>152314430514431</v>
          </cell>
          <cell r="G2948">
            <v>0</v>
          </cell>
          <cell r="H2948">
            <v>15760547743398</v>
          </cell>
        </row>
        <row r="2949">
          <cell r="C2949" t="str">
            <v>913902</v>
          </cell>
          <cell r="D2949" t="str">
            <v>YP.TEM.MEK.BORC</v>
          </cell>
          <cell r="E2949">
            <v>6738237.8399999999</v>
          </cell>
          <cell r="F2949">
            <v>17260904.789999999</v>
          </cell>
          <cell r="G2949">
            <v>0</v>
          </cell>
          <cell r="H2949">
            <v>10522666.949999999</v>
          </cell>
        </row>
        <row r="2950">
          <cell r="C2950" t="str">
            <v>913921</v>
          </cell>
          <cell r="D2950" t="str">
            <v>YP.TEM.MEK.BORC</v>
          </cell>
          <cell r="E2950">
            <v>569678</v>
          </cell>
          <cell r="F2950">
            <v>1456456</v>
          </cell>
          <cell r="G2950">
            <v>0</v>
          </cell>
          <cell r="H2950">
            <v>886778</v>
          </cell>
        </row>
        <row r="2951">
          <cell r="C2951" t="str">
            <v>91301901</v>
          </cell>
          <cell r="D2951" t="str">
            <v>GECICI TEM.MEK.</v>
          </cell>
          <cell r="E2951">
            <v>1728082243209</v>
          </cell>
          <cell r="F2951">
            <v>1728082243209</v>
          </cell>
          <cell r="G2951">
            <v>0</v>
          </cell>
          <cell r="H2951">
            <v>0</v>
          </cell>
        </row>
        <row r="2952">
          <cell r="C2952" t="str">
            <v>91301902</v>
          </cell>
          <cell r="D2952" t="str">
            <v>GECICI TEM.MEK.</v>
          </cell>
          <cell r="E2952">
            <v>1062500</v>
          </cell>
          <cell r="F2952">
            <v>1062500</v>
          </cell>
          <cell r="G2952">
            <v>0</v>
          </cell>
          <cell r="H2952">
            <v>0</v>
          </cell>
        </row>
        <row r="2953">
          <cell r="C2953" t="str">
            <v>91301921</v>
          </cell>
          <cell r="D2953" t="str">
            <v>GECICI TEM.MEK.</v>
          </cell>
          <cell r="E2953">
            <v>11550</v>
          </cell>
          <cell r="F2953">
            <v>11550</v>
          </cell>
          <cell r="G2953">
            <v>0</v>
          </cell>
          <cell r="H2953">
            <v>0</v>
          </cell>
        </row>
        <row r="2954">
          <cell r="C2954" t="str">
            <v>91310901</v>
          </cell>
          <cell r="D2954" t="str">
            <v>KESIN TEM.MEK-I</v>
          </cell>
          <cell r="E2954">
            <v>16785264191006.9</v>
          </cell>
          <cell r="F2954">
            <v>18583752101130.5</v>
          </cell>
          <cell r="G2954">
            <v>0</v>
          </cell>
          <cell r="H2954">
            <v>1798487910123.55</v>
          </cell>
        </row>
        <row r="2955">
          <cell r="C2955" t="str">
            <v>91310902</v>
          </cell>
          <cell r="D2955" t="str">
            <v>KESIN TEM.MEK-I</v>
          </cell>
          <cell r="E2955">
            <v>1635399.45</v>
          </cell>
          <cell r="F2955">
            <v>2950298.9</v>
          </cell>
          <cell r="G2955">
            <v>0</v>
          </cell>
          <cell r="H2955">
            <v>1314899.45</v>
          </cell>
        </row>
        <row r="2956">
          <cell r="C2956" t="str">
            <v>91311901</v>
          </cell>
          <cell r="D2956" t="str">
            <v>KESIN TEM.MEK.D</v>
          </cell>
          <cell r="E2956">
            <v>116463830550801</v>
          </cell>
          <cell r="F2956">
            <v>130032116816635</v>
          </cell>
          <cell r="G2956">
            <v>0</v>
          </cell>
          <cell r="H2956">
            <v>13568286265834.5</v>
          </cell>
        </row>
        <row r="2957">
          <cell r="C2957" t="str">
            <v>91311902</v>
          </cell>
          <cell r="D2957" t="str">
            <v>KESIN TEM.MEK.D</v>
          </cell>
          <cell r="E2957">
            <v>4002838.39</v>
          </cell>
          <cell r="F2957">
            <v>12960605.890000001</v>
          </cell>
          <cell r="G2957">
            <v>0</v>
          </cell>
          <cell r="H2957">
            <v>8957767.5</v>
          </cell>
        </row>
        <row r="2958">
          <cell r="C2958" t="str">
            <v>91311921</v>
          </cell>
          <cell r="D2958" t="str">
            <v>KESIN TEM.MEK.D</v>
          </cell>
          <cell r="E2958">
            <v>558128</v>
          </cell>
          <cell r="F2958">
            <v>1411306</v>
          </cell>
          <cell r="G2958">
            <v>0</v>
          </cell>
          <cell r="H2958">
            <v>853178</v>
          </cell>
        </row>
        <row r="2959">
          <cell r="C2959" t="str">
            <v>91321901</v>
          </cell>
          <cell r="D2959" t="str">
            <v>AVANS TEM.MEK-D</v>
          </cell>
          <cell r="E2959">
            <v>335005686016</v>
          </cell>
          <cell r="F2959">
            <v>455224053456</v>
          </cell>
          <cell r="G2959">
            <v>0</v>
          </cell>
          <cell r="H2959">
            <v>120218367440</v>
          </cell>
        </row>
        <row r="2960">
          <cell r="C2960" t="str">
            <v>91321902</v>
          </cell>
          <cell r="D2960" t="str">
            <v>AVANS TEM.MEK-D</v>
          </cell>
          <cell r="E2960">
            <v>0</v>
          </cell>
          <cell r="F2960">
            <v>50000</v>
          </cell>
          <cell r="G2960">
            <v>0</v>
          </cell>
          <cell r="H2960">
            <v>50000</v>
          </cell>
        </row>
        <row r="2961">
          <cell r="C2961" t="str">
            <v>91321921</v>
          </cell>
          <cell r="D2961" t="str">
            <v>AVANS TEM.MEK-D</v>
          </cell>
          <cell r="E2961">
            <v>0</v>
          </cell>
          <cell r="F2961">
            <v>33600</v>
          </cell>
          <cell r="G2961">
            <v>0</v>
          </cell>
          <cell r="H2961">
            <v>33600</v>
          </cell>
        </row>
        <row r="2962">
          <cell r="C2962" t="str">
            <v>91380901</v>
          </cell>
          <cell r="D2962" t="str">
            <v>SUBELERIMIZE EM</v>
          </cell>
          <cell r="E2962">
            <v>1241700100000</v>
          </cell>
          <cell r="F2962">
            <v>1515255300000</v>
          </cell>
          <cell r="G2962">
            <v>0</v>
          </cell>
          <cell r="H2962">
            <v>273555200000</v>
          </cell>
        </row>
        <row r="2963">
          <cell r="C2963" t="str">
            <v>91380902</v>
          </cell>
          <cell r="D2963" t="str">
            <v>SUBELERIMIZE EM</v>
          </cell>
          <cell r="E2963">
            <v>37500</v>
          </cell>
          <cell r="F2963">
            <v>237500</v>
          </cell>
          <cell r="G2963">
            <v>0</v>
          </cell>
          <cell r="H2963">
            <v>200000</v>
          </cell>
        </row>
        <row r="2964">
          <cell r="C2964" t="str">
            <v/>
          </cell>
          <cell r="E2964" t="str">
            <v>----------------------</v>
          </cell>
          <cell r="F2964" t="str">
            <v>----------------------</v>
          </cell>
          <cell r="G2964" t="str">
            <v>----------------------</v>
          </cell>
          <cell r="H2964" t="str">
            <v>----------------------</v>
          </cell>
        </row>
        <row r="2965">
          <cell r="C2965" t="str">
            <v>913HESAP</v>
          </cell>
          <cell r="D2965" t="str">
            <v>LAMI...:</v>
          </cell>
          <cell r="E2965">
            <v>136553890078949</v>
          </cell>
          <cell r="F2965">
            <v>152314449231792</v>
          </cell>
          <cell r="G2965">
            <v>0</v>
          </cell>
          <cell r="H2965">
            <v>15760559152843</v>
          </cell>
        </row>
        <row r="2966">
          <cell r="C2966" t="str">
            <v/>
          </cell>
        </row>
        <row r="2967">
          <cell r="C2967" t="str">
            <v>921901</v>
          </cell>
          <cell r="D2967" t="str">
            <v>KABUL KRED.DEN</v>
          </cell>
          <cell r="E2967">
            <v>60224972808</v>
          </cell>
          <cell r="F2967">
            <v>60224972808</v>
          </cell>
          <cell r="G2967">
            <v>0</v>
          </cell>
          <cell r="H2967">
            <v>0</v>
          </cell>
        </row>
        <row r="2968">
          <cell r="C2968" t="str">
            <v>921902</v>
          </cell>
          <cell r="D2968" t="str">
            <v>KABUL KRED.DEN</v>
          </cell>
          <cell r="E2968">
            <v>9142</v>
          </cell>
          <cell r="F2968">
            <v>9142</v>
          </cell>
          <cell r="G2968">
            <v>0</v>
          </cell>
          <cell r="H2968">
            <v>0</v>
          </cell>
        </row>
        <row r="2969">
          <cell r="C2969" t="str">
            <v>92112901</v>
          </cell>
          <cell r="D2969" t="str">
            <v>DIGER TEMINAT K</v>
          </cell>
          <cell r="E2969">
            <v>60224972808</v>
          </cell>
          <cell r="F2969">
            <v>60224972808</v>
          </cell>
          <cell r="G2969">
            <v>0</v>
          </cell>
          <cell r="H2969">
            <v>0</v>
          </cell>
        </row>
        <row r="2970">
          <cell r="C2970" t="str">
            <v>92112902</v>
          </cell>
          <cell r="D2970" t="str">
            <v>DIGER TEMINAT K</v>
          </cell>
          <cell r="E2970">
            <v>9142</v>
          </cell>
          <cell r="F2970">
            <v>9142</v>
          </cell>
          <cell r="G2970">
            <v>0</v>
          </cell>
          <cell r="H2970">
            <v>0</v>
          </cell>
        </row>
        <row r="2971">
          <cell r="C2971" t="str">
            <v>921121901</v>
          </cell>
          <cell r="D2971" t="str">
            <v>DIGER MUSTERILE</v>
          </cell>
          <cell r="E2971">
            <v>60224972808</v>
          </cell>
          <cell r="F2971">
            <v>60224972808</v>
          </cell>
          <cell r="G2971">
            <v>0</v>
          </cell>
          <cell r="H2971">
            <v>0</v>
          </cell>
        </row>
        <row r="2972">
          <cell r="C2972" t="str">
            <v>921121902</v>
          </cell>
          <cell r="D2972" t="str">
            <v>DIGER MUSTERILE</v>
          </cell>
          <cell r="E2972">
            <v>9142</v>
          </cell>
          <cell r="F2972">
            <v>9142</v>
          </cell>
          <cell r="G2972">
            <v>0</v>
          </cell>
          <cell r="H2972">
            <v>0</v>
          </cell>
        </row>
        <row r="2973">
          <cell r="C2973" t="str">
            <v/>
          </cell>
          <cell r="E2973" t="str">
            <v>----------------------</v>
          </cell>
          <cell r="F2973" t="str">
            <v>----------------------</v>
          </cell>
          <cell r="G2973" t="str">
            <v>----------------------</v>
          </cell>
          <cell r="H2973" t="str">
            <v>----------------------</v>
          </cell>
        </row>
        <row r="2974">
          <cell r="C2974" t="str">
            <v>921HESAP</v>
          </cell>
          <cell r="D2974" t="str">
            <v>LAMI...:</v>
          </cell>
          <cell r="E2974">
            <v>60224981950</v>
          </cell>
          <cell r="F2974">
            <v>60224981950</v>
          </cell>
          <cell r="G2974">
            <v>0</v>
          </cell>
          <cell r="H2974">
            <v>0</v>
          </cell>
        </row>
        <row r="2975">
          <cell r="C2975" t="str">
            <v/>
          </cell>
        </row>
        <row r="2976">
          <cell r="C2976" t="str">
            <v>923901</v>
          </cell>
          <cell r="D2976" t="str">
            <v>KABUL KRED.DEN</v>
          </cell>
          <cell r="E2976">
            <v>60224972808</v>
          </cell>
          <cell r="F2976">
            <v>60224972808</v>
          </cell>
          <cell r="G2976">
            <v>0</v>
          </cell>
          <cell r="H2976">
            <v>0</v>
          </cell>
        </row>
        <row r="2977">
          <cell r="C2977" t="str">
            <v>923902</v>
          </cell>
          <cell r="D2977" t="str">
            <v>KABUL KRED.DEN</v>
          </cell>
          <cell r="E2977">
            <v>9142</v>
          </cell>
          <cell r="F2977">
            <v>9142</v>
          </cell>
          <cell r="G2977">
            <v>0</v>
          </cell>
          <cell r="H2977">
            <v>0</v>
          </cell>
        </row>
        <row r="2978">
          <cell r="C2978" t="str">
            <v>92304901</v>
          </cell>
          <cell r="D2978" t="str">
            <v>VESAIK MUKABILI</v>
          </cell>
          <cell r="E2978">
            <v>60224972808</v>
          </cell>
          <cell r="F2978">
            <v>60224972808</v>
          </cell>
          <cell r="G2978">
            <v>0</v>
          </cell>
          <cell r="H2978">
            <v>0</v>
          </cell>
        </row>
        <row r="2979">
          <cell r="C2979" t="str">
            <v>92304902</v>
          </cell>
          <cell r="D2979" t="str">
            <v>VESAIK MUKABILI</v>
          </cell>
          <cell r="E2979">
            <v>9142</v>
          </cell>
          <cell r="F2979">
            <v>9142</v>
          </cell>
          <cell r="G2979">
            <v>0</v>
          </cell>
          <cell r="H2979">
            <v>0</v>
          </cell>
        </row>
        <row r="2980">
          <cell r="C2980" t="str">
            <v>923040901</v>
          </cell>
          <cell r="D2980" t="str">
            <v>AVAL VERILENLER</v>
          </cell>
          <cell r="E2980">
            <v>60224972808</v>
          </cell>
          <cell r="F2980">
            <v>60224972808</v>
          </cell>
          <cell r="G2980">
            <v>0</v>
          </cell>
          <cell r="H2980">
            <v>0</v>
          </cell>
        </row>
        <row r="2981">
          <cell r="C2981" t="str">
            <v>923040902</v>
          </cell>
          <cell r="D2981" t="str">
            <v>AVAL VERILENLER</v>
          </cell>
          <cell r="E2981">
            <v>9142</v>
          </cell>
          <cell r="F2981">
            <v>9142</v>
          </cell>
          <cell r="G2981">
            <v>0</v>
          </cell>
          <cell r="H2981">
            <v>0</v>
          </cell>
        </row>
        <row r="2982">
          <cell r="C2982" t="str">
            <v/>
          </cell>
          <cell r="E2982" t="str">
            <v>----------------------</v>
          </cell>
          <cell r="F2982" t="str">
            <v>----------------------</v>
          </cell>
          <cell r="G2982" t="str">
            <v>----------------------</v>
          </cell>
          <cell r="H2982" t="str">
            <v>----------------------</v>
          </cell>
        </row>
        <row r="2983">
          <cell r="C2983" t="str">
            <v>923HESAP</v>
          </cell>
          <cell r="D2983" t="str">
            <v>LAMI...:</v>
          </cell>
          <cell r="E2983">
            <v>60224981950</v>
          </cell>
          <cell r="F2983">
            <v>60224981950</v>
          </cell>
          <cell r="G2983">
            <v>0</v>
          </cell>
          <cell r="H2983">
            <v>0</v>
          </cell>
        </row>
        <row r="2984">
          <cell r="C2984" t="str">
            <v/>
          </cell>
        </row>
        <row r="2985">
          <cell r="C2985" t="str">
            <v>931901</v>
          </cell>
          <cell r="D2985" t="str">
            <v>AKR.TAAH.DEN AL</v>
          </cell>
          <cell r="E2985">
            <v>303249410127791</v>
          </cell>
          <cell r="F2985">
            <v>270304585510003</v>
          </cell>
          <cell r="G2985">
            <v>32944824617787.199</v>
          </cell>
          <cell r="H2985">
            <v>0</v>
          </cell>
        </row>
        <row r="2986">
          <cell r="C2986" t="str">
            <v>931902</v>
          </cell>
          <cell r="D2986" t="str">
            <v>AKR.TAAH.DEN AL</v>
          </cell>
          <cell r="E2986">
            <v>37438340.280000001</v>
          </cell>
          <cell r="F2986">
            <v>20485799.23</v>
          </cell>
          <cell r="G2986">
            <v>16952541.050000001</v>
          </cell>
          <cell r="H2986">
            <v>0</v>
          </cell>
        </row>
        <row r="2987">
          <cell r="C2987" t="str">
            <v>931910</v>
          </cell>
          <cell r="D2987" t="str">
            <v>AKR.TAAH.DEN AL</v>
          </cell>
          <cell r="E2987">
            <v>2850000</v>
          </cell>
          <cell r="F2987">
            <v>2850000</v>
          </cell>
          <cell r="G2987">
            <v>0</v>
          </cell>
          <cell r="H2987">
            <v>0</v>
          </cell>
        </row>
        <row r="2988">
          <cell r="C2988" t="str">
            <v>931911</v>
          </cell>
          <cell r="D2988" t="str">
            <v>AKR.TAAH.DEN AL</v>
          </cell>
          <cell r="E2988">
            <v>1209100</v>
          </cell>
          <cell r="F2988">
            <v>1180600</v>
          </cell>
          <cell r="G2988">
            <v>28500</v>
          </cell>
          <cell r="H2988">
            <v>0</v>
          </cell>
        </row>
        <row r="2989">
          <cell r="C2989" t="str">
            <v>931913</v>
          </cell>
          <cell r="D2989" t="str">
            <v>AKR.TAAH.DEN AL</v>
          </cell>
          <cell r="E2989">
            <v>84050000</v>
          </cell>
          <cell r="F2989">
            <v>49550000</v>
          </cell>
          <cell r="G2989">
            <v>34500000</v>
          </cell>
          <cell r="H2989">
            <v>0</v>
          </cell>
        </row>
        <row r="2990">
          <cell r="C2990" t="str">
            <v>931917</v>
          </cell>
          <cell r="D2990" t="str">
            <v>AKR.TAAH.DEN AL</v>
          </cell>
          <cell r="E2990">
            <v>54816.54</v>
          </cell>
          <cell r="F2990">
            <v>5816.54</v>
          </cell>
          <cell r="G2990">
            <v>49000</v>
          </cell>
          <cell r="H2990">
            <v>0</v>
          </cell>
        </row>
        <row r="2991">
          <cell r="C2991" t="str">
            <v>931921</v>
          </cell>
          <cell r="D2991" t="str">
            <v>AKR.TAAH.DEN AL</v>
          </cell>
          <cell r="E2991">
            <v>11705490.560000001</v>
          </cell>
          <cell r="F2991">
            <v>5732268.8099999996</v>
          </cell>
          <cell r="G2991">
            <v>5973221.75</v>
          </cell>
          <cell r="H2991">
            <v>0</v>
          </cell>
        </row>
        <row r="2992">
          <cell r="C2992" t="str">
            <v>93102901</v>
          </cell>
          <cell r="D2992" t="str">
            <v>TEM.LI ITH.AKRE</v>
          </cell>
          <cell r="E2992">
            <v>303249410127791</v>
          </cell>
          <cell r="F2992">
            <v>270304585510003</v>
          </cell>
          <cell r="G2992">
            <v>32944824617787.199</v>
          </cell>
          <cell r="H2992">
            <v>0</v>
          </cell>
        </row>
        <row r="2993">
          <cell r="C2993" t="str">
            <v>93102902</v>
          </cell>
          <cell r="D2993" t="str">
            <v>TEM.LI ITH.AKRE</v>
          </cell>
          <cell r="E2993">
            <v>37438340.280000001</v>
          </cell>
          <cell r="F2993">
            <v>20485799.23</v>
          </cell>
          <cell r="G2993">
            <v>16952541.050000001</v>
          </cell>
          <cell r="H2993">
            <v>0</v>
          </cell>
        </row>
        <row r="2994">
          <cell r="C2994" t="str">
            <v>93102910</v>
          </cell>
          <cell r="D2994" t="str">
            <v>TEM.LI ITH.AKRE</v>
          </cell>
          <cell r="E2994">
            <v>2850000</v>
          </cell>
          <cell r="F2994">
            <v>2850000</v>
          </cell>
          <cell r="G2994">
            <v>0</v>
          </cell>
          <cell r="H2994">
            <v>0</v>
          </cell>
        </row>
        <row r="2995">
          <cell r="C2995" t="str">
            <v>93102911</v>
          </cell>
          <cell r="D2995" t="str">
            <v>TEM.LI ITH.AKRE</v>
          </cell>
          <cell r="E2995">
            <v>1209100</v>
          </cell>
          <cell r="F2995">
            <v>1180600</v>
          </cell>
          <cell r="G2995">
            <v>28500</v>
          </cell>
          <cell r="H2995">
            <v>0</v>
          </cell>
        </row>
        <row r="2996">
          <cell r="C2996" t="str">
            <v>93102913</v>
          </cell>
          <cell r="D2996" t="str">
            <v>TEM.LI ITH.AKRE</v>
          </cell>
          <cell r="E2996">
            <v>84050000</v>
          </cell>
          <cell r="F2996">
            <v>49550000</v>
          </cell>
          <cell r="G2996">
            <v>34500000</v>
          </cell>
          <cell r="H2996">
            <v>0</v>
          </cell>
        </row>
        <row r="2997">
          <cell r="C2997" t="str">
            <v>93102917</v>
          </cell>
          <cell r="D2997" t="str">
            <v>TEM.LI ITH.AKRE</v>
          </cell>
          <cell r="E2997">
            <v>54816.54</v>
          </cell>
          <cell r="F2997">
            <v>5816.54</v>
          </cell>
          <cell r="G2997">
            <v>49000</v>
          </cell>
          <cell r="H2997">
            <v>0</v>
          </cell>
        </row>
        <row r="2998">
          <cell r="C2998" t="str">
            <v>93102921</v>
          </cell>
          <cell r="D2998" t="str">
            <v>TEM.LI ITH.AKRE</v>
          </cell>
          <cell r="E2998">
            <v>11705490.560000001</v>
          </cell>
          <cell r="F2998">
            <v>5732268.8099999996</v>
          </cell>
          <cell r="G2998">
            <v>5973221.75</v>
          </cell>
          <cell r="H2998">
            <v>0</v>
          </cell>
        </row>
        <row r="2999">
          <cell r="C2999" t="str">
            <v>931020901</v>
          </cell>
          <cell r="D2999" t="str">
            <v>NAKIT KARSILIKL</v>
          </cell>
          <cell r="E2999">
            <v>3674681615751.6001</v>
          </cell>
          <cell r="F2999">
            <v>3511080560615.6001</v>
          </cell>
          <cell r="G2999">
            <v>163601055136</v>
          </cell>
          <cell r="H2999">
            <v>0</v>
          </cell>
        </row>
        <row r="3000">
          <cell r="C3000" t="str">
            <v>931020902</v>
          </cell>
          <cell r="D3000" t="str">
            <v>NAKIT KARSILIKL</v>
          </cell>
          <cell r="E3000">
            <v>1028577.6</v>
          </cell>
          <cell r="F3000">
            <v>908966.6</v>
          </cell>
          <cell r="G3000">
            <v>119611</v>
          </cell>
          <cell r="H3000">
            <v>0</v>
          </cell>
        </row>
        <row r="3001">
          <cell r="C3001" t="str">
            <v>931020921</v>
          </cell>
          <cell r="D3001" t="str">
            <v>NAKIT KARSILIKL</v>
          </cell>
          <cell r="E3001">
            <v>460300</v>
          </cell>
          <cell r="F3001">
            <v>460300</v>
          </cell>
          <cell r="G3001">
            <v>0</v>
          </cell>
          <cell r="H3001">
            <v>0</v>
          </cell>
        </row>
        <row r="3002">
          <cell r="C3002" t="str">
            <v>931021901</v>
          </cell>
          <cell r="D3002" t="str">
            <v>KEFALET KARSILI</v>
          </cell>
          <cell r="E3002">
            <v>240398487023730</v>
          </cell>
          <cell r="F3002">
            <v>219425357680019</v>
          </cell>
          <cell r="G3002">
            <v>20973129343710.801</v>
          </cell>
          <cell r="H3002">
            <v>0</v>
          </cell>
        </row>
        <row r="3003">
          <cell r="C3003" t="str">
            <v>931021902</v>
          </cell>
          <cell r="D3003" t="str">
            <v>KEFALET KARSILI</v>
          </cell>
          <cell r="E3003">
            <v>29387148.829999998</v>
          </cell>
          <cell r="F3003">
            <v>16567234.6</v>
          </cell>
          <cell r="G3003">
            <v>12819914.23</v>
          </cell>
          <cell r="H3003">
            <v>0</v>
          </cell>
        </row>
        <row r="3004">
          <cell r="C3004" t="str">
            <v>931021910</v>
          </cell>
          <cell r="D3004" t="str">
            <v>KEFALET KARSILI</v>
          </cell>
          <cell r="E3004">
            <v>2850000</v>
          </cell>
          <cell r="F3004">
            <v>2850000</v>
          </cell>
          <cell r="G3004">
            <v>0</v>
          </cell>
          <cell r="H3004">
            <v>0</v>
          </cell>
        </row>
        <row r="3005">
          <cell r="C3005" t="str">
            <v>931021911</v>
          </cell>
          <cell r="D3005" t="str">
            <v>KEFALET KARSILI</v>
          </cell>
          <cell r="E3005">
            <v>1155000</v>
          </cell>
          <cell r="F3005">
            <v>1155000</v>
          </cell>
          <cell r="G3005">
            <v>0</v>
          </cell>
          <cell r="H3005">
            <v>0</v>
          </cell>
        </row>
        <row r="3006">
          <cell r="C3006" t="str">
            <v>931021913</v>
          </cell>
          <cell r="D3006" t="str">
            <v>KEFALET KARSILI</v>
          </cell>
          <cell r="E3006">
            <v>71150000</v>
          </cell>
          <cell r="F3006">
            <v>36650000</v>
          </cell>
          <cell r="G3006">
            <v>34500000</v>
          </cell>
          <cell r="H3006">
            <v>0</v>
          </cell>
        </row>
        <row r="3007">
          <cell r="C3007" t="str">
            <v>931021917</v>
          </cell>
          <cell r="D3007" t="str">
            <v>KEFALET KARSILI</v>
          </cell>
          <cell r="E3007">
            <v>54816.54</v>
          </cell>
          <cell r="F3007">
            <v>5816.54</v>
          </cell>
          <cell r="G3007">
            <v>49000</v>
          </cell>
          <cell r="H3007">
            <v>0</v>
          </cell>
        </row>
        <row r="3008">
          <cell r="C3008" t="str">
            <v>931021921</v>
          </cell>
          <cell r="D3008" t="str">
            <v>KEFALET KARSILI</v>
          </cell>
          <cell r="E3008">
            <v>5221892.78</v>
          </cell>
          <cell r="F3008">
            <v>3326993.89</v>
          </cell>
          <cell r="G3008">
            <v>1894898.89</v>
          </cell>
          <cell r="H3008">
            <v>0</v>
          </cell>
        </row>
        <row r="3009">
          <cell r="C3009" t="str">
            <v>931022901</v>
          </cell>
          <cell r="D3009" t="str">
            <v>DIGER TEMINAT K</v>
          </cell>
          <cell r="E3009">
            <v>59176241488308.797</v>
          </cell>
          <cell r="F3009">
            <v>47368147269368.398</v>
          </cell>
          <cell r="G3009">
            <v>11808094218940.301</v>
          </cell>
          <cell r="H3009">
            <v>0</v>
          </cell>
        </row>
        <row r="3010">
          <cell r="C3010" t="str">
            <v>931022902</v>
          </cell>
          <cell r="D3010" t="str">
            <v>DIGER TEMINAT K</v>
          </cell>
          <cell r="E3010">
            <v>7022613.8499999996</v>
          </cell>
          <cell r="F3010">
            <v>3009598.03</v>
          </cell>
          <cell r="G3010">
            <v>4013015.82</v>
          </cell>
          <cell r="H3010">
            <v>0</v>
          </cell>
        </row>
        <row r="3011">
          <cell r="C3011" t="str">
            <v>931022911</v>
          </cell>
          <cell r="D3011" t="str">
            <v>DIGER TEMINAT K</v>
          </cell>
          <cell r="E3011">
            <v>54100</v>
          </cell>
          <cell r="F3011">
            <v>25600</v>
          </cell>
          <cell r="G3011">
            <v>28500</v>
          </cell>
          <cell r="H3011">
            <v>0</v>
          </cell>
        </row>
        <row r="3012">
          <cell r="C3012" t="str">
            <v>931022913</v>
          </cell>
          <cell r="D3012" t="str">
            <v>DIGER TEMINAT K</v>
          </cell>
          <cell r="E3012">
            <v>12900000</v>
          </cell>
          <cell r="F3012">
            <v>12900000</v>
          </cell>
          <cell r="G3012">
            <v>0</v>
          </cell>
          <cell r="H3012">
            <v>0</v>
          </cell>
        </row>
        <row r="3013">
          <cell r="C3013" t="str">
            <v>931022921</v>
          </cell>
          <cell r="D3013" t="str">
            <v>DIGER TEMINAT K</v>
          </cell>
          <cell r="E3013">
            <v>6023297.7800000003</v>
          </cell>
          <cell r="F3013">
            <v>1944974.92</v>
          </cell>
          <cell r="G3013">
            <v>4078322.86</v>
          </cell>
          <cell r="H3013">
            <v>0</v>
          </cell>
        </row>
        <row r="3014">
          <cell r="C3014" t="str">
            <v/>
          </cell>
          <cell r="E3014" t="str">
            <v>----------------------</v>
          </cell>
          <cell r="F3014" t="str">
            <v>----------------------</v>
          </cell>
          <cell r="G3014" t="str">
            <v>----------------------</v>
          </cell>
          <cell r="H3014" t="str">
            <v>----------------------</v>
          </cell>
        </row>
        <row r="3015">
          <cell r="C3015" t="str">
            <v>931HESAP</v>
          </cell>
          <cell r="D3015" t="str">
            <v>LAMI...:</v>
          </cell>
          <cell r="E3015">
            <v>303249547435538</v>
          </cell>
          <cell r="F3015">
            <v>270304665314488</v>
          </cell>
          <cell r="G3015">
            <v>32944882121050</v>
          </cell>
          <cell r="H3015">
            <v>0</v>
          </cell>
        </row>
        <row r="3016">
          <cell r="C3016" t="str">
            <v/>
          </cell>
        </row>
        <row r="3017">
          <cell r="C3017" t="str">
            <v>933901</v>
          </cell>
          <cell r="D3017" t="str">
            <v>AKREDITIF TAAH.</v>
          </cell>
          <cell r="E3017">
            <v>270304585510003</v>
          </cell>
          <cell r="F3017">
            <v>303249410127791</v>
          </cell>
          <cell r="G3017">
            <v>0</v>
          </cell>
          <cell r="H3017">
            <v>32944824617787.199</v>
          </cell>
        </row>
        <row r="3018">
          <cell r="C3018" t="str">
            <v>933902</v>
          </cell>
          <cell r="D3018" t="str">
            <v>AKREDITIF TAAH.</v>
          </cell>
          <cell r="E3018">
            <v>20485799.23</v>
          </cell>
          <cell r="F3018">
            <v>37438340.280000001</v>
          </cell>
          <cell r="G3018">
            <v>0</v>
          </cell>
          <cell r="H3018">
            <v>16952541.050000001</v>
          </cell>
        </row>
        <row r="3019">
          <cell r="C3019" t="str">
            <v>933910</v>
          </cell>
          <cell r="D3019" t="str">
            <v>AKREDITIF TAAH.</v>
          </cell>
          <cell r="E3019">
            <v>2850000</v>
          </cell>
          <cell r="F3019">
            <v>2850000</v>
          </cell>
          <cell r="G3019">
            <v>0</v>
          </cell>
          <cell r="H3019">
            <v>0</v>
          </cell>
        </row>
        <row r="3020">
          <cell r="C3020" t="str">
            <v>933911</v>
          </cell>
          <cell r="D3020" t="str">
            <v>AKREDITIF TAAH.</v>
          </cell>
          <cell r="E3020">
            <v>1180600</v>
          </cell>
          <cell r="F3020">
            <v>1209100</v>
          </cell>
          <cell r="G3020">
            <v>0</v>
          </cell>
          <cell r="H3020">
            <v>28500</v>
          </cell>
        </row>
        <row r="3021">
          <cell r="C3021" t="str">
            <v>933913</v>
          </cell>
          <cell r="D3021" t="str">
            <v>AKREDITIF TAAH.</v>
          </cell>
          <cell r="E3021">
            <v>49550000</v>
          </cell>
          <cell r="F3021">
            <v>84050000</v>
          </cell>
          <cell r="G3021">
            <v>0</v>
          </cell>
          <cell r="H3021">
            <v>34500000</v>
          </cell>
        </row>
        <row r="3022">
          <cell r="C3022" t="str">
            <v>933917</v>
          </cell>
          <cell r="D3022" t="str">
            <v>AKREDITIF TAAH.</v>
          </cell>
          <cell r="E3022">
            <v>5816.54</v>
          </cell>
          <cell r="F3022">
            <v>54816.54</v>
          </cell>
          <cell r="G3022">
            <v>0</v>
          </cell>
          <cell r="H3022">
            <v>49000</v>
          </cell>
        </row>
        <row r="3023">
          <cell r="C3023" t="str">
            <v>933921</v>
          </cell>
          <cell r="D3023" t="str">
            <v>AKREDITIF TAAH.</v>
          </cell>
          <cell r="E3023">
            <v>5732268.8099999996</v>
          </cell>
          <cell r="F3023">
            <v>11705490.560000001</v>
          </cell>
          <cell r="G3023">
            <v>0</v>
          </cell>
          <cell r="H3023">
            <v>5973221.75</v>
          </cell>
        </row>
        <row r="3024">
          <cell r="C3024" t="str">
            <v>93303901</v>
          </cell>
          <cell r="D3024" t="str">
            <v>VESAIK IB.OD.IT</v>
          </cell>
          <cell r="E3024">
            <v>41594649188155.703</v>
          </cell>
          <cell r="F3024">
            <v>46262389962604.297</v>
          </cell>
          <cell r="G3024">
            <v>0</v>
          </cell>
          <cell r="H3024">
            <v>4667740774448.6104</v>
          </cell>
        </row>
        <row r="3025">
          <cell r="C3025" t="str">
            <v>93303902</v>
          </cell>
          <cell r="D3025" t="str">
            <v>VESAIK IB.OD.IT</v>
          </cell>
          <cell r="E3025">
            <v>5724008.2000000002</v>
          </cell>
          <cell r="F3025">
            <v>7172096.4699999997</v>
          </cell>
          <cell r="G3025">
            <v>0</v>
          </cell>
          <cell r="H3025">
            <v>1448088.27</v>
          </cell>
        </row>
        <row r="3026">
          <cell r="C3026" t="str">
            <v>93303910</v>
          </cell>
          <cell r="D3026" t="str">
            <v>VESAIK IB.OD.IT</v>
          </cell>
          <cell r="E3026">
            <v>2850000</v>
          </cell>
          <cell r="F3026">
            <v>2850000</v>
          </cell>
          <cell r="G3026">
            <v>0</v>
          </cell>
          <cell r="H3026">
            <v>0</v>
          </cell>
        </row>
        <row r="3027">
          <cell r="C3027" t="str">
            <v>93303911</v>
          </cell>
          <cell r="D3027" t="str">
            <v>VESAIK IB.OD.IT</v>
          </cell>
          <cell r="E3027">
            <v>1180600</v>
          </cell>
          <cell r="F3027">
            <v>1209100</v>
          </cell>
          <cell r="G3027">
            <v>0</v>
          </cell>
          <cell r="H3027">
            <v>28500</v>
          </cell>
        </row>
        <row r="3028">
          <cell r="C3028" t="str">
            <v>93303913</v>
          </cell>
          <cell r="D3028" t="str">
            <v>VESAIK IB.OD.IT</v>
          </cell>
          <cell r="E3028">
            <v>37550000</v>
          </cell>
          <cell r="F3028">
            <v>39050000</v>
          </cell>
          <cell r="G3028">
            <v>0</v>
          </cell>
          <cell r="H3028">
            <v>1500000</v>
          </cell>
        </row>
        <row r="3029">
          <cell r="C3029" t="str">
            <v>93303921</v>
          </cell>
          <cell r="D3029" t="str">
            <v>VESAIK IB.OD.IT</v>
          </cell>
          <cell r="E3029">
            <v>4848181.53</v>
          </cell>
          <cell r="F3029">
            <v>6560407.6500000004</v>
          </cell>
          <cell r="G3029">
            <v>0</v>
          </cell>
          <cell r="H3029">
            <v>1712226.12</v>
          </cell>
        </row>
        <row r="3030">
          <cell r="C3030" t="str">
            <v>933030901</v>
          </cell>
          <cell r="D3030" t="str">
            <v>TEYITLI</v>
          </cell>
          <cell r="E3030">
            <v>25052977055040.5</v>
          </cell>
          <cell r="F3030">
            <v>27338329331233.301</v>
          </cell>
          <cell r="G3030">
            <v>0</v>
          </cell>
          <cell r="H3030">
            <v>2285352276192.8101</v>
          </cell>
        </row>
        <row r="3031">
          <cell r="C3031" t="str">
            <v>933030902</v>
          </cell>
          <cell r="D3031" t="str">
            <v>TEYITLI</v>
          </cell>
          <cell r="E3031">
            <v>1680050.55</v>
          </cell>
          <cell r="F3031">
            <v>2150274.62</v>
          </cell>
          <cell r="G3031">
            <v>0</v>
          </cell>
          <cell r="H3031">
            <v>470224.07</v>
          </cell>
        </row>
        <row r="3032">
          <cell r="C3032" t="str">
            <v>933030910</v>
          </cell>
          <cell r="D3032" t="str">
            <v>TEYITLI</v>
          </cell>
          <cell r="E3032">
            <v>2850000</v>
          </cell>
          <cell r="F3032">
            <v>2850000</v>
          </cell>
          <cell r="G3032">
            <v>0</v>
          </cell>
          <cell r="H3032">
            <v>0</v>
          </cell>
        </row>
        <row r="3033">
          <cell r="C3033" t="str">
            <v>933030911</v>
          </cell>
          <cell r="D3033" t="str">
            <v>TEYITLI</v>
          </cell>
          <cell r="E3033">
            <v>1180600</v>
          </cell>
          <cell r="F3033">
            <v>1209100</v>
          </cell>
          <cell r="G3033">
            <v>0</v>
          </cell>
          <cell r="H3033">
            <v>28500</v>
          </cell>
        </row>
        <row r="3034">
          <cell r="C3034" t="str">
            <v>933030921</v>
          </cell>
          <cell r="D3034" t="str">
            <v>TEYITLI</v>
          </cell>
          <cell r="E3034">
            <v>4077581.53</v>
          </cell>
          <cell r="F3034">
            <v>5123907.6500000004</v>
          </cell>
          <cell r="G3034">
            <v>0</v>
          </cell>
          <cell r="H3034">
            <v>1046326.12</v>
          </cell>
        </row>
        <row r="3035">
          <cell r="C3035" t="str">
            <v>933031901</v>
          </cell>
          <cell r="D3035" t="str">
            <v>TEYITSIZ</v>
          </cell>
          <cell r="E3035">
            <v>16541672133115.199</v>
          </cell>
          <cell r="F3035">
            <v>18924060631371</v>
          </cell>
          <cell r="G3035">
            <v>0</v>
          </cell>
          <cell r="H3035">
            <v>2382388498255.7998</v>
          </cell>
        </row>
        <row r="3036">
          <cell r="C3036" t="str">
            <v>933031902</v>
          </cell>
          <cell r="D3036" t="str">
            <v>TEYITSIZ</v>
          </cell>
          <cell r="E3036">
            <v>4043957.65</v>
          </cell>
          <cell r="F3036">
            <v>5021821.8499999996</v>
          </cell>
          <cell r="G3036">
            <v>0</v>
          </cell>
          <cell r="H3036">
            <v>977864.2</v>
          </cell>
        </row>
        <row r="3037">
          <cell r="C3037" t="str">
            <v>933031913</v>
          </cell>
          <cell r="D3037" t="str">
            <v>TEYITSIZ</v>
          </cell>
          <cell r="E3037">
            <v>37550000</v>
          </cell>
          <cell r="F3037">
            <v>39050000</v>
          </cell>
          <cell r="G3037">
            <v>0</v>
          </cell>
          <cell r="H3037">
            <v>1500000</v>
          </cell>
        </row>
        <row r="3038">
          <cell r="C3038" t="str">
            <v>933031921</v>
          </cell>
          <cell r="D3038" t="str">
            <v>TEYITSIZ</v>
          </cell>
          <cell r="E3038">
            <v>770600</v>
          </cell>
          <cell r="F3038">
            <v>1436500</v>
          </cell>
          <cell r="G3038">
            <v>0</v>
          </cell>
          <cell r="H3038">
            <v>665900</v>
          </cell>
        </row>
        <row r="3039">
          <cell r="C3039" t="str">
            <v>93304901</v>
          </cell>
          <cell r="D3039" t="str">
            <v>VADELI ITH. AKR</v>
          </cell>
          <cell r="E3039">
            <v>228709936321848</v>
          </cell>
          <cell r="F3039">
            <v>256987020165186</v>
          </cell>
          <cell r="G3039">
            <v>0</v>
          </cell>
          <cell r="H3039">
            <v>28277083843338.5</v>
          </cell>
        </row>
        <row r="3040">
          <cell r="C3040" t="str">
            <v>93304902</v>
          </cell>
          <cell r="D3040" t="str">
            <v>VADELI ITH. AKR</v>
          </cell>
          <cell r="E3040">
            <v>14761791.029999999</v>
          </cell>
          <cell r="F3040">
            <v>30266243.809999999</v>
          </cell>
          <cell r="G3040">
            <v>0</v>
          </cell>
          <cell r="H3040">
            <v>15504452.779999999</v>
          </cell>
        </row>
        <row r="3041">
          <cell r="C3041" t="str">
            <v>93304913</v>
          </cell>
          <cell r="D3041" t="str">
            <v>VADELI ITH. AKR</v>
          </cell>
          <cell r="E3041">
            <v>12000000</v>
          </cell>
          <cell r="F3041">
            <v>45000000</v>
          </cell>
          <cell r="G3041">
            <v>0</v>
          </cell>
          <cell r="H3041">
            <v>33000000</v>
          </cell>
        </row>
        <row r="3042">
          <cell r="C3042" t="str">
            <v>93304917</v>
          </cell>
          <cell r="D3042" t="str">
            <v>VADELI ITH. AKR</v>
          </cell>
          <cell r="E3042">
            <v>5816.54</v>
          </cell>
          <cell r="F3042">
            <v>54816.54</v>
          </cell>
          <cell r="G3042">
            <v>0</v>
          </cell>
          <cell r="H3042">
            <v>49000</v>
          </cell>
        </row>
        <row r="3043">
          <cell r="C3043" t="str">
            <v>93304921</v>
          </cell>
          <cell r="D3043" t="str">
            <v>VADELI ITH. AKR</v>
          </cell>
          <cell r="E3043">
            <v>884087.28</v>
          </cell>
          <cell r="F3043">
            <v>5145082.91</v>
          </cell>
          <cell r="G3043">
            <v>0</v>
          </cell>
          <cell r="H3043">
            <v>4260995.63</v>
          </cell>
        </row>
        <row r="3044">
          <cell r="C3044" t="str">
            <v>933040901</v>
          </cell>
          <cell r="D3044" t="str">
            <v>TEYITLI</v>
          </cell>
          <cell r="E3044">
            <v>210448563141690</v>
          </cell>
          <cell r="F3044">
            <v>233983702644691</v>
          </cell>
          <cell r="G3044">
            <v>0</v>
          </cell>
          <cell r="H3044">
            <v>23535139503000.5</v>
          </cell>
        </row>
        <row r="3045">
          <cell r="C3045" t="str">
            <v>933040902</v>
          </cell>
          <cell r="D3045" t="str">
            <v>TEYITLI</v>
          </cell>
          <cell r="E3045">
            <v>14266332.59</v>
          </cell>
          <cell r="F3045">
            <v>27955536.440000001</v>
          </cell>
          <cell r="G3045">
            <v>0</v>
          </cell>
          <cell r="H3045">
            <v>13689203.85</v>
          </cell>
        </row>
        <row r="3046">
          <cell r="C3046" t="str">
            <v>933040913</v>
          </cell>
          <cell r="D3046" t="str">
            <v>TEYITLI</v>
          </cell>
          <cell r="E3046">
            <v>0</v>
          </cell>
          <cell r="F3046">
            <v>33000000</v>
          </cell>
          <cell r="G3046">
            <v>0</v>
          </cell>
          <cell r="H3046">
            <v>33000000</v>
          </cell>
        </row>
        <row r="3047">
          <cell r="C3047" t="str">
            <v>933040917</v>
          </cell>
          <cell r="D3047" t="str">
            <v>TEYITLI</v>
          </cell>
          <cell r="E3047">
            <v>5816.54</v>
          </cell>
          <cell r="F3047">
            <v>54816.54</v>
          </cell>
          <cell r="G3047">
            <v>0</v>
          </cell>
          <cell r="H3047">
            <v>49000</v>
          </cell>
        </row>
        <row r="3048">
          <cell r="C3048" t="str">
            <v>933040921</v>
          </cell>
          <cell r="D3048" t="str">
            <v>TEYITLI</v>
          </cell>
          <cell r="E3048">
            <v>800087.28</v>
          </cell>
          <cell r="F3048">
            <v>3596562.91</v>
          </cell>
          <cell r="G3048">
            <v>0</v>
          </cell>
          <cell r="H3048">
            <v>2796475.63</v>
          </cell>
        </row>
        <row r="3049">
          <cell r="C3049" t="str">
            <v>933041901</v>
          </cell>
          <cell r="D3049" t="str">
            <v>TEYITSIZ</v>
          </cell>
          <cell r="E3049">
            <v>18261373180157.5</v>
          </cell>
          <cell r="F3049">
            <v>23003317520495.5</v>
          </cell>
          <cell r="G3049">
            <v>0</v>
          </cell>
          <cell r="H3049">
            <v>4741944340338.0703</v>
          </cell>
        </row>
        <row r="3050">
          <cell r="C3050" t="str">
            <v>933041902</v>
          </cell>
          <cell r="D3050" t="str">
            <v>TEYITSIZ</v>
          </cell>
          <cell r="E3050">
            <v>495458.44</v>
          </cell>
          <cell r="F3050">
            <v>2310707.37</v>
          </cell>
          <cell r="G3050">
            <v>0</v>
          </cell>
          <cell r="H3050">
            <v>1815248.93</v>
          </cell>
        </row>
        <row r="3051">
          <cell r="C3051" t="str">
            <v>933041913</v>
          </cell>
          <cell r="D3051" t="str">
            <v>TEYITSIZ</v>
          </cell>
          <cell r="E3051">
            <v>12000000</v>
          </cell>
          <cell r="F3051">
            <v>12000000</v>
          </cell>
          <cell r="G3051">
            <v>0</v>
          </cell>
          <cell r="H3051">
            <v>0</v>
          </cell>
        </row>
        <row r="3052">
          <cell r="C3052" t="str">
            <v>933041921</v>
          </cell>
          <cell r="D3052" t="str">
            <v>TEYITSIZ</v>
          </cell>
          <cell r="E3052">
            <v>84000</v>
          </cell>
          <cell r="F3052">
            <v>1548520</v>
          </cell>
          <cell r="G3052">
            <v>0</v>
          </cell>
          <cell r="H3052">
            <v>1464520</v>
          </cell>
        </row>
        <row r="3053">
          <cell r="C3053" t="str">
            <v/>
          </cell>
          <cell r="E3053" t="str">
            <v>----------------------</v>
          </cell>
          <cell r="F3053" t="str">
            <v>----------------------</v>
          </cell>
          <cell r="G3053" t="str">
            <v>----------------------</v>
          </cell>
          <cell r="H3053" t="str">
            <v>----------------------</v>
          </cell>
        </row>
        <row r="3054">
          <cell r="C3054" t="str">
            <v>933HESAP</v>
          </cell>
          <cell r="D3054" t="str">
            <v>LAMI...:</v>
          </cell>
          <cell r="E3054">
            <v>270304665314488</v>
          </cell>
          <cell r="F3054">
            <v>303249547435538</v>
          </cell>
          <cell r="G3054">
            <v>0</v>
          </cell>
          <cell r="H3054">
            <v>32944882121050</v>
          </cell>
        </row>
        <row r="3055">
          <cell r="C3055" t="str">
            <v/>
          </cell>
        </row>
        <row r="3056">
          <cell r="C3056" t="str">
            <v>964901</v>
          </cell>
          <cell r="D3056" t="str">
            <v>DOV.HADDİ İSL.A</v>
          </cell>
          <cell r="E3056">
            <v>142110357227500</v>
          </cell>
          <cell r="F3056">
            <v>142110357227500</v>
          </cell>
          <cell r="G3056">
            <v>0</v>
          </cell>
          <cell r="H3056">
            <v>0</v>
          </cell>
        </row>
        <row r="3057">
          <cell r="C3057" t="str">
            <v>96400901</v>
          </cell>
          <cell r="D3057" t="str">
            <v>VADELI DOV.AL.S</v>
          </cell>
          <cell r="E3057">
            <v>142110357227500</v>
          </cell>
          <cell r="F3057">
            <v>142110357227500</v>
          </cell>
          <cell r="G3057">
            <v>0</v>
          </cell>
          <cell r="H3057">
            <v>0</v>
          </cell>
        </row>
        <row r="3058">
          <cell r="C3058" t="str">
            <v>964000901</v>
          </cell>
          <cell r="D3058" t="str">
            <v>VADELI DOV.AL.I</v>
          </cell>
          <cell r="E3058">
            <v>73333877500000</v>
          </cell>
          <cell r="F3058">
            <v>73333877500000</v>
          </cell>
          <cell r="G3058">
            <v>0</v>
          </cell>
          <cell r="H3058">
            <v>0</v>
          </cell>
        </row>
        <row r="3059">
          <cell r="C3059" t="str">
            <v>964001901</v>
          </cell>
          <cell r="D3059" t="str">
            <v>VADELI DOV.SAT.</v>
          </cell>
          <cell r="E3059">
            <v>68776479727500</v>
          </cell>
          <cell r="F3059">
            <v>68776479727500</v>
          </cell>
          <cell r="G3059">
            <v>0</v>
          </cell>
          <cell r="H3059">
            <v>0</v>
          </cell>
        </row>
        <row r="3060">
          <cell r="C3060" t="str">
            <v/>
          </cell>
          <cell r="E3060" t="str">
            <v>----------------------</v>
          </cell>
          <cell r="F3060" t="str">
            <v>----------------------</v>
          </cell>
          <cell r="G3060" t="str">
            <v>----------------------</v>
          </cell>
          <cell r="H3060" t="str">
            <v>----------------------</v>
          </cell>
        </row>
        <row r="3061">
          <cell r="C3061" t="str">
            <v>964HESAP</v>
          </cell>
          <cell r="D3061" t="str">
            <v>LAMI...:</v>
          </cell>
          <cell r="E3061">
            <v>142110357227500</v>
          </cell>
          <cell r="F3061">
            <v>142110357227500</v>
          </cell>
          <cell r="G3061">
            <v>0</v>
          </cell>
          <cell r="H3061">
            <v>0</v>
          </cell>
        </row>
        <row r="3062">
          <cell r="C3062" t="str">
            <v/>
          </cell>
        </row>
        <row r="3063">
          <cell r="C3063" t="str">
            <v>965901</v>
          </cell>
          <cell r="D3063" t="str">
            <v>DOV.İLE İLGİLİ</v>
          </cell>
          <cell r="E3063">
            <v>62948878365471.203</v>
          </cell>
          <cell r="F3063">
            <v>43940869750350</v>
          </cell>
          <cell r="G3063">
            <v>19008008615121.199</v>
          </cell>
          <cell r="H3063">
            <v>0</v>
          </cell>
        </row>
        <row r="3064">
          <cell r="C3064" t="str">
            <v>965902</v>
          </cell>
          <cell r="D3064" t="str">
            <v>DOV.İLE İLGİLİ</v>
          </cell>
          <cell r="E3064">
            <v>125943264.45</v>
          </cell>
          <cell r="F3064">
            <v>118973782.67</v>
          </cell>
          <cell r="G3064">
            <v>6969481.7800000003</v>
          </cell>
          <cell r="H3064">
            <v>0</v>
          </cell>
        </row>
        <row r="3065">
          <cell r="C3065" t="str">
            <v>965907</v>
          </cell>
          <cell r="D3065" t="str">
            <v>DOV.İLE İLGİLİ</v>
          </cell>
          <cell r="E3065">
            <v>930000</v>
          </cell>
          <cell r="F3065">
            <v>930000</v>
          </cell>
          <cell r="G3065">
            <v>0</v>
          </cell>
          <cell r="H3065">
            <v>0</v>
          </cell>
        </row>
        <row r="3066">
          <cell r="C3066" t="str">
            <v>965910</v>
          </cell>
          <cell r="D3066" t="str">
            <v>DOV.İLE İLGİLİ</v>
          </cell>
          <cell r="E3066">
            <v>2855000</v>
          </cell>
          <cell r="F3066">
            <v>2855000</v>
          </cell>
          <cell r="G3066">
            <v>0</v>
          </cell>
          <cell r="H3066">
            <v>0</v>
          </cell>
        </row>
        <row r="3067">
          <cell r="C3067" t="str">
            <v>965911</v>
          </cell>
          <cell r="D3067" t="str">
            <v>DOV.İLE İLGİLİ</v>
          </cell>
          <cell r="E3067">
            <v>2248295</v>
          </cell>
          <cell r="F3067">
            <v>2248295</v>
          </cell>
          <cell r="G3067">
            <v>0</v>
          </cell>
          <cell r="H3067">
            <v>0</v>
          </cell>
        </row>
        <row r="3068">
          <cell r="C3068" t="str">
            <v>965913</v>
          </cell>
          <cell r="D3068" t="str">
            <v>DOV.İLE İLGİLİ</v>
          </cell>
          <cell r="E3068">
            <v>280129800</v>
          </cell>
          <cell r="F3068">
            <v>230129800</v>
          </cell>
          <cell r="G3068">
            <v>50000000</v>
          </cell>
          <cell r="H3068">
            <v>0</v>
          </cell>
        </row>
        <row r="3069">
          <cell r="C3069" t="str">
            <v>965917</v>
          </cell>
          <cell r="D3069" t="str">
            <v>DOV.İLE İLGİLİ</v>
          </cell>
          <cell r="E3069">
            <v>850000</v>
          </cell>
          <cell r="F3069">
            <v>850000</v>
          </cell>
          <cell r="G3069">
            <v>0</v>
          </cell>
          <cell r="H3069">
            <v>0</v>
          </cell>
        </row>
        <row r="3070">
          <cell r="C3070" t="str">
            <v>965921</v>
          </cell>
          <cell r="D3070" t="str">
            <v>DOV.İLE İLGİLİ</v>
          </cell>
          <cell r="E3070">
            <v>68463839.290000007</v>
          </cell>
          <cell r="F3070">
            <v>62703839.289999999</v>
          </cell>
          <cell r="G3070">
            <v>5760000</v>
          </cell>
          <cell r="H3070">
            <v>0</v>
          </cell>
        </row>
        <row r="3071">
          <cell r="C3071" t="str">
            <v>96500901</v>
          </cell>
          <cell r="D3071" t="str">
            <v>VAD.DOV.AL.SAT.</v>
          </cell>
          <cell r="E3071">
            <v>62948878365471.203</v>
          </cell>
          <cell r="F3071">
            <v>43940869750350</v>
          </cell>
          <cell r="G3071">
            <v>19008008615121.199</v>
          </cell>
          <cell r="H3071">
            <v>0</v>
          </cell>
        </row>
        <row r="3072">
          <cell r="C3072" t="str">
            <v>96500902</v>
          </cell>
          <cell r="D3072" t="str">
            <v>VAD.DOV.AL.SAT.</v>
          </cell>
          <cell r="E3072">
            <v>125943264.45</v>
          </cell>
          <cell r="F3072">
            <v>118973782.67</v>
          </cell>
          <cell r="G3072">
            <v>6969481.7800000003</v>
          </cell>
          <cell r="H3072">
            <v>0</v>
          </cell>
        </row>
        <row r="3073">
          <cell r="C3073" t="str">
            <v>96500907</v>
          </cell>
          <cell r="D3073" t="str">
            <v>VAD.DOV.AL.SAT.</v>
          </cell>
          <cell r="E3073">
            <v>930000</v>
          </cell>
          <cell r="F3073">
            <v>930000</v>
          </cell>
          <cell r="G3073">
            <v>0</v>
          </cell>
          <cell r="H3073">
            <v>0</v>
          </cell>
        </row>
        <row r="3074">
          <cell r="C3074" t="str">
            <v>96500910</v>
          </cell>
          <cell r="D3074" t="str">
            <v>VAD.DOV.AL.SAT.</v>
          </cell>
          <cell r="E3074">
            <v>2855000</v>
          </cell>
          <cell r="F3074">
            <v>2855000</v>
          </cell>
          <cell r="G3074">
            <v>0</v>
          </cell>
          <cell r="H3074">
            <v>0</v>
          </cell>
        </row>
        <row r="3075">
          <cell r="C3075" t="str">
            <v>96500911</v>
          </cell>
          <cell r="D3075" t="str">
            <v>VAD.DOV.AL.SAT.</v>
          </cell>
          <cell r="E3075">
            <v>2248295</v>
          </cell>
          <cell r="F3075">
            <v>2248295</v>
          </cell>
          <cell r="G3075">
            <v>0</v>
          </cell>
          <cell r="H3075">
            <v>0</v>
          </cell>
        </row>
        <row r="3076">
          <cell r="C3076" t="str">
            <v>96500913</v>
          </cell>
          <cell r="D3076" t="str">
            <v>VAD.DOV.AL.SAT.</v>
          </cell>
          <cell r="E3076">
            <v>280129800</v>
          </cell>
          <cell r="F3076">
            <v>230129800</v>
          </cell>
          <cell r="G3076">
            <v>50000000</v>
          </cell>
          <cell r="H3076">
            <v>0</v>
          </cell>
        </row>
        <row r="3077">
          <cell r="C3077" t="str">
            <v>96500917</v>
          </cell>
          <cell r="D3077" t="str">
            <v>VAD.DOV.AL.SAT.</v>
          </cell>
          <cell r="E3077">
            <v>850000</v>
          </cell>
          <cell r="F3077">
            <v>850000</v>
          </cell>
          <cell r="G3077">
            <v>0</v>
          </cell>
          <cell r="H3077">
            <v>0</v>
          </cell>
        </row>
        <row r="3078">
          <cell r="C3078" t="str">
            <v>96500921</v>
          </cell>
          <cell r="D3078" t="str">
            <v>VAD.DOV.AL.SAT.</v>
          </cell>
          <cell r="E3078">
            <v>68463839.290000007</v>
          </cell>
          <cell r="F3078">
            <v>62703839.289999999</v>
          </cell>
          <cell r="G3078">
            <v>5760000</v>
          </cell>
          <cell r="H3078">
            <v>0</v>
          </cell>
        </row>
        <row r="3079">
          <cell r="C3079" t="str">
            <v>965000901</v>
          </cell>
          <cell r="D3079" t="str">
            <v>VAD.DOVIZ ALIM</v>
          </cell>
          <cell r="E3079">
            <v>31469036560157</v>
          </cell>
          <cell r="F3079">
            <v>21963136392125</v>
          </cell>
          <cell r="G3079">
            <v>9505900168032</v>
          </cell>
          <cell r="H3079">
            <v>0</v>
          </cell>
        </row>
        <row r="3080">
          <cell r="C3080" t="str">
            <v>965000902</v>
          </cell>
          <cell r="D3080" t="str">
            <v>VAD.DOVIZ ALIM</v>
          </cell>
          <cell r="E3080">
            <v>46521744.979999997</v>
          </cell>
          <cell r="F3080">
            <v>43251387.979999997</v>
          </cell>
          <cell r="G3080">
            <v>3270357</v>
          </cell>
          <cell r="H3080">
            <v>0</v>
          </cell>
        </row>
        <row r="3081">
          <cell r="C3081" t="str">
            <v>965000907</v>
          </cell>
          <cell r="D3081" t="str">
            <v>VAD.DOVIZ ALIM</v>
          </cell>
          <cell r="E3081">
            <v>930000</v>
          </cell>
          <cell r="F3081">
            <v>930000</v>
          </cell>
          <cell r="G3081">
            <v>0</v>
          </cell>
          <cell r="H3081">
            <v>0</v>
          </cell>
        </row>
        <row r="3082">
          <cell r="C3082" t="str">
            <v>965000910</v>
          </cell>
          <cell r="D3082" t="str">
            <v>VAD.DOVIZ ALIM</v>
          </cell>
          <cell r="E3082">
            <v>2855000</v>
          </cell>
          <cell r="F3082">
            <v>2855000</v>
          </cell>
          <cell r="G3082">
            <v>0</v>
          </cell>
          <cell r="H3082">
            <v>0</v>
          </cell>
        </row>
        <row r="3083">
          <cell r="C3083" t="str">
            <v>965000911</v>
          </cell>
          <cell r="D3083" t="str">
            <v>VAD.DOVIZ ALIM</v>
          </cell>
          <cell r="E3083">
            <v>1976565</v>
          </cell>
          <cell r="F3083">
            <v>1976565</v>
          </cell>
          <cell r="G3083">
            <v>0</v>
          </cell>
          <cell r="H3083">
            <v>0</v>
          </cell>
        </row>
        <row r="3084">
          <cell r="C3084" t="str">
            <v>965000913</v>
          </cell>
          <cell r="D3084" t="str">
            <v>VAD.DOVIZ ALIM</v>
          </cell>
          <cell r="E3084">
            <v>280129800</v>
          </cell>
          <cell r="F3084">
            <v>230129800</v>
          </cell>
          <cell r="G3084">
            <v>50000000</v>
          </cell>
          <cell r="H3084">
            <v>0</v>
          </cell>
        </row>
        <row r="3085">
          <cell r="C3085" t="str">
            <v>965000921</v>
          </cell>
          <cell r="D3085" t="str">
            <v>VAD.DOVIZ ALIM</v>
          </cell>
          <cell r="E3085">
            <v>46165696.369999997</v>
          </cell>
          <cell r="F3085">
            <v>43285696.369999997</v>
          </cell>
          <cell r="G3085">
            <v>2880000</v>
          </cell>
          <cell r="H3085">
            <v>0</v>
          </cell>
        </row>
        <row r="3086">
          <cell r="C3086" t="str">
            <v>965001901</v>
          </cell>
          <cell r="D3086" t="str">
            <v>VADELI DOV.SATI</v>
          </cell>
          <cell r="E3086">
            <v>31479841805314.199</v>
          </cell>
          <cell r="F3086">
            <v>21977733358225</v>
          </cell>
          <cell r="G3086">
            <v>9502108447089.2207</v>
          </cell>
          <cell r="H3086">
            <v>0</v>
          </cell>
        </row>
        <row r="3087">
          <cell r="C3087" t="str">
            <v>965001902</v>
          </cell>
          <cell r="D3087" t="str">
            <v>VADELI DOV.SATI</v>
          </cell>
          <cell r="E3087">
            <v>79421519.469999999</v>
          </cell>
          <cell r="F3087">
            <v>75722394.689999998</v>
          </cell>
          <cell r="G3087">
            <v>3699124.78</v>
          </cell>
          <cell r="H3087">
            <v>0</v>
          </cell>
        </row>
        <row r="3088">
          <cell r="C3088" t="str">
            <v>965001911</v>
          </cell>
          <cell r="D3088" t="str">
            <v>VADELI DOV.SATI</v>
          </cell>
          <cell r="E3088">
            <v>271730</v>
          </cell>
          <cell r="F3088">
            <v>271730</v>
          </cell>
          <cell r="G3088">
            <v>0</v>
          </cell>
          <cell r="H3088">
            <v>0</v>
          </cell>
        </row>
        <row r="3089">
          <cell r="C3089" t="str">
            <v>965001917</v>
          </cell>
          <cell r="D3089" t="str">
            <v>VADELI DOV.SATI</v>
          </cell>
          <cell r="E3089">
            <v>850000</v>
          </cell>
          <cell r="F3089">
            <v>850000</v>
          </cell>
          <cell r="G3089">
            <v>0</v>
          </cell>
          <cell r="H3089">
            <v>0</v>
          </cell>
        </row>
        <row r="3090">
          <cell r="C3090" t="str">
            <v>965001921</v>
          </cell>
          <cell r="D3090" t="str">
            <v>VADELI DOV.SATI</v>
          </cell>
          <cell r="E3090">
            <v>22298142.920000002</v>
          </cell>
          <cell r="F3090">
            <v>19418142.920000002</v>
          </cell>
          <cell r="G3090">
            <v>2880000</v>
          </cell>
          <cell r="H3090">
            <v>0</v>
          </cell>
        </row>
        <row r="3091">
          <cell r="C3091" t="str">
            <v/>
          </cell>
          <cell r="E3091" t="str">
            <v>----------------------</v>
          </cell>
          <cell r="F3091" t="str">
            <v>----------------------</v>
          </cell>
          <cell r="G3091" t="str">
            <v>----------------------</v>
          </cell>
          <cell r="H3091" t="str">
            <v>----------------------</v>
          </cell>
        </row>
        <row r="3092">
          <cell r="C3092" t="str">
            <v>965HESAP</v>
          </cell>
          <cell r="D3092" t="str">
            <v>LAMI...:</v>
          </cell>
          <cell r="E3092">
            <v>62949359785669.898</v>
          </cell>
          <cell r="F3092">
            <v>43941288441066.898</v>
          </cell>
          <cell r="G3092">
            <v>19008071344603</v>
          </cell>
          <cell r="H3092">
            <v>0</v>
          </cell>
        </row>
        <row r="3093">
          <cell r="C3093" t="str">
            <v/>
          </cell>
        </row>
        <row r="3094">
          <cell r="C3094" t="str">
            <v>966901</v>
          </cell>
          <cell r="D3094" t="str">
            <v>DOV.İLE İLGİLİ</v>
          </cell>
          <cell r="E3094">
            <v>142110357227500</v>
          </cell>
          <cell r="F3094">
            <v>142110357227500</v>
          </cell>
          <cell r="G3094">
            <v>0</v>
          </cell>
          <cell r="H3094">
            <v>0</v>
          </cell>
        </row>
        <row r="3095">
          <cell r="C3095" t="str">
            <v>96600901</v>
          </cell>
          <cell r="D3095" t="str">
            <v>VADELI DOV.AL.S</v>
          </cell>
          <cell r="E3095">
            <v>142110357227500</v>
          </cell>
          <cell r="F3095">
            <v>142110357227500</v>
          </cell>
          <cell r="G3095">
            <v>0</v>
          </cell>
          <cell r="H3095">
            <v>0</v>
          </cell>
        </row>
        <row r="3096">
          <cell r="C3096" t="str">
            <v>966000901</v>
          </cell>
          <cell r="D3096" t="str">
            <v>VAD. DOV.AL.ISL</v>
          </cell>
          <cell r="E3096">
            <v>73333877500000</v>
          </cell>
          <cell r="F3096">
            <v>73333877500000</v>
          </cell>
          <cell r="G3096">
            <v>0</v>
          </cell>
          <cell r="H3096">
            <v>0</v>
          </cell>
        </row>
        <row r="3097">
          <cell r="C3097" t="str">
            <v>966001901</v>
          </cell>
          <cell r="D3097" t="str">
            <v>VADELI DOV.SAT.</v>
          </cell>
          <cell r="E3097">
            <v>68776479727500</v>
          </cell>
          <cell r="F3097">
            <v>68776479727500</v>
          </cell>
          <cell r="G3097">
            <v>0</v>
          </cell>
          <cell r="H3097">
            <v>0</v>
          </cell>
        </row>
        <row r="3098">
          <cell r="C3098" t="str">
            <v/>
          </cell>
          <cell r="E3098" t="str">
            <v>----------------------</v>
          </cell>
          <cell r="F3098" t="str">
            <v>----------------------</v>
          </cell>
          <cell r="G3098" t="str">
            <v>----------------------</v>
          </cell>
          <cell r="H3098" t="str">
            <v>----------------------</v>
          </cell>
        </row>
        <row r="3099">
          <cell r="C3099" t="str">
            <v>966HESAP</v>
          </cell>
          <cell r="D3099" t="str">
            <v>LAMI...:</v>
          </cell>
          <cell r="E3099">
            <v>142110357227500</v>
          </cell>
          <cell r="F3099">
            <v>142110357227500</v>
          </cell>
          <cell r="G3099">
            <v>0</v>
          </cell>
          <cell r="H3099">
            <v>0</v>
          </cell>
        </row>
        <row r="3100">
          <cell r="C3100" t="str">
            <v/>
          </cell>
        </row>
        <row r="3101">
          <cell r="C3101" t="str">
            <v>967901</v>
          </cell>
          <cell r="D3101" t="str">
            <v>DOV.İLE İLGİLİ</v>
          </cell>
          <cell r="E3101">
            <v>43940869750350</v>
          </cell>
          <cell r="F3101">
            <v>62948878365471.203</v>
          </cell>
          <cell r="G3101">
            <v>0</v>
          </cell>
          <cell r="H3101">
            <v>19008008615121.199</v>
          </cell>
        </row>
        <row r="3102">
          <cell r="C3102" t="str">
            <v>967902</v>
          </cell>
          <cell r="D3102" t="str">
            <v>DOV.İLE İLGİLİ</v>
          </cell>
          <cell r="E3102">
            <v>118973782.67</v>
          </cell>
          <cell r="F3102">
            <v>125943264.45</v>
          </cell>
          <cell r="G3102">
            <v>0</v>
          </cell>
          <cell r="H3102">
            <v>6969481.7800000003</v>
          </cell>
        </row>
        <row r="3103">
          <cell r="C3103" t="str">
            <v>967907</v>
          </cell>
          <cell r="D3103" t="str">
            <v>DOV.İLE İLGİLİ</v>
          </cell>
          <cell r="E3103">
            <v>930000</v>
          </cell>
          <cell r="F3103">
            <v>930000</v>
          </cell>
          <cell r="G3103">
            <v>0</v>
          </cell>
          <cell r="H3103">
            <v>0</v>
          </cell>
        </row>
        <row r="3104">
          <cell r="C3104" t="str">
            <v>967910</v>
          </cell>
          <cell r="D3104" t="str">
            <v>DOV.İLE İLGİLİ</v>
          </cell>
          <cell r="E3104">
            <v>2855000</v>
          </cell>
          <cell r="F3104">
            <v>2855000</v>
          </cell>
          <cell r="G3104">
            <v>0</v>
          </cell>
          <cell r="H3104">
            <v>0</v>
          </cell>
        </row>
        <row r="3105">
          <cell r="C3105" t="str">
            <v>967911</v>
          </cell>
          <cell r="D3105" t="str">
            <v>DOV.İLE İLGİLİ</v>
          </cell>
          <cell r="E3105">
            <v>2248295</v>
          </cell>
          <cell r="F3105">
            <v>2248295</v>
          </cell>
          <cell r="G3105">
            <v>0</v>
          </cell>
          <cell r="H3105">
            <v>0</v>
          </cell>
        </row>
        <row r="3106">
          <cell r="C3106" t="str">
            <v>967913</v>
          </cell>
          <cell r="D3106" t="str">
            <v>DOV.İLE İLGİLİ</v>
          </cell>
          <cell r="E3106">
            <v>230129800</v>
          </cell>
          <cell r="F3106">
            <v>280129800</v>
          </cell>
          <cell r="G3106">
            <v>0</v>
          </cell>
          <cell r="H3106">
            <v>50000000</v>
          </cell>
        </row>
        <row r="3107">
          <cell r="C3107" t="str">
            <v>967917</v>
          </cell>
          <cell r="D3107" t="str">
            <v>DOV.İLE İLGİLİ</v>
          </cell>
          <cell r="E3107">
            <v>850000</v>
          </cell>
          <cell r="F3107">
            <v>850000</v>
          </cell>
          <cell r="G3107">
            <v>0</v>
          </cell>
          <cell r="H3107">
            <v>0</v>
          </cell>
        </row>
        <row r="3108">
          <cell r="C3108" t="str">
            <v>967921</v>
          </cell>
          <cell r="D3108" t="str">
            <v>DOV.İLE İLGİLİ</v>
          </cell>
          <cell r="E3108">
            <v>62703839.289999999</v>
          </cell>
          <cell r="F3108">
            <v>68463839.290000007</v>
          </cell>
          <cell r="G3108">
            <v>0</v>
          </cell>
          <cell r="H3108">
            <v>5760000</v>
          </cell>
        </row>
        <row r="3109">
          <cell r="C3109" t="str">
            <v>96700901</v>
          </cell>
          <cell r="D3109" t="str">
            <v>VAD.DOV.AL.SAT.</v>
          </cell>
          <cell r="E3109">
            <v>43940869750350</v>
          </cell>
          <cell r="F3109">
            <v>62948878365471.203</v>
          </cell>
          <cell r="G3109">
            <v>0</v>
          </cell>
          <cell r="H3109">
            <v>19008008615121.199</v>
          </cell>
        </row>
        <row r="3110">
          <cell r="C3110" t="str">
            <v>96700902</v>
          </cell>
          <cell r="D3110" t="str">
            <v>VAD.DOV.AL.SAT.</v>
          </cell>
          <cell r="E3110">
            <v>118973782.67</v>
          </cell>
          <cell r="F3110">
            <v>125943264.45</v>
          </cell>
          <cell r="G3110">
            <v>0</v>
          </cell>
          <cell r="H3110">
            <v>6969481.7800000003</v>
          </cell>
        </row>
        <row r="3111">
          <cell r="C3111" t="str">
            <v>96700907</v>
          </cell>
          <cell r="D3111" t="str">
            <v>VAD.DOV.AL.SAT.</v>
          </cell>
          <cell r="E3111">
            <v>930000</v>
          </cell>
          <cell r="F3111">
            <v>930000</v>
          </cell>
          <cell r="G3111">
            <v>0</v>
          </cell>
          <cell r="H3111">
            <v>0</v>
          </cell>
        </row>
        <row r="3112">
          <cell r="C3112" t="str">
            <v>96700910</v>
          </cell>
          <cell r="D3112" t="str">
            <v>VAD.DOV.AL.SAT.</v>
          </cell>
          <cell r="E3112">
            <v>2855000</v>
          </cell>
          <cell r="F3112">
            <v>2855000</v>
          </cell>
          <cell r="G3112">
            <v>0</v>
          </cell>
          <cell r="H3112">
            <v>0</v>
          </cell>
        </row>
        <row r="3113">
          <cell r="C3113" t="str">
            <v>96700911</v>
          </cell>
          <cell r="D3113" t="str">
            <v>VAD.DOV.AL.SAT.</v>
          </cell>
          <cell r="E3113">
            <v>2248295</v>
          </cell>
          <cell r="F3113">
            <v>2248295</v>
          </cell>
          <cell r="G3113">
            <v>0</v>
          </cell>
          <cell r="H3113">
            <v>0</v>
          </cell>
        </row>
        <row r="3114">
          <cell r="C3114" t="str">
            <v>96700913</v>
          </cell>
          <cell r="D3114" t="str">
            <v>VAD.DOV.AL.SAT.</v>
          </cell>
          <cell r="E3114">
            <v>230129800</v>
          </cell>
          <cell r="F3114">
            <v>280129800</v>
          </cell>
          <cell r="G3114">
            <v>0</v>
          </cell>
          <cell r="H3114">
            <v>50000000</v>
          </cell>
        </row>
        <row r="3115">
          <cell r="C3115" t="str">
            <v>96700917</v>
          </cell>
          <cell r="D3115" t="str">
            <v>VAD.DOV.AL.SAT.</v>
          </cell>
          <cell r="E3115">
            <v>850000</v>
          </cell>
          <cell r="F3115">
            <v>850000</v>
          </cell>
          <cell r="G3115">
            <v>0</v>
          </cell>
          <cell r="H3115">
            <v>0</v>
          </cell>
        </row>
        <row r="3116">
          <cell r="C3116" t="str">
            <v>96700921</v>
          </cell>
          <cell r="D3116" t="str">
            <v>VAD.DOV.AL.SAT.</v>
          </cell>
          <cell r="E3116">
            <v>62703839.289999999</v>
          </cell>
          <cell r="F3116">
            <v>68463839.290000007</v>
          </cell>
          <cell r="G3116">
            <v>0</v>
          </cell>
          <cell r="H3116">
            <v>5760000</v>
          </cell>
        </row>
        <row r="3117">
          <cell r="C3117" t="str">
            <v>967000901</v>
          </cell>
          <cell r="D3117" t="str">
            <v>VAD.DOV.ALIM IS</v>
          </cell>
          <cell r="E3117">
            <v>21963136392125</v>
          </cell>
          <cell r="F3117">
            <v>31469036560157</v>
          </cell>
          <cell r="G3117">
            <v>0</v>
          </cell>
          <cell r="H3117">
            <v>9505900168032</v>
          </cell>
        </row>
        <row r="3118">
          <cell r="C3118" t="str">
            <v>967000902</v>
          </cell>
          <cell r="D3118" t="str">
            <v>VAD.DOV.ALIM IS</v>
          </cell>
          <cell r="E3118">
            <v>43251387.979999997</v>
          </cell>
          <cell r="F3118">
            <v>46521744.979999997</v>
          </cell>
          <cell r="G3118">
            <v>0</v>
          </cell>
          <cell r="H3118">
            <v>3270357</v>
          </cell>
        </row>
        <row r="3119">
          <cell r="C3119" t="str">
            <v>967000907</v>
          </cell>
          <cell r="D3119" t="str">
            <v>VAD.DOV.ALIM IS</v>
          </cell>
          <cell r="E3119">
            <v>930000</v>
          </cell>
          <cell r="F3119">
            <v>930000</v>
          </cell>
          <cell r="G3119">
            <v>0</v>
          </cell>
          <cell r="H3119">
            <v>0</v>
          </cell>
        </row>
        <row r="3120">
          <cell r="C3120" t="str">
            <v>967000910</v>
          </cell>
          <cell r="D3120" t="str">
            <v>VAD.DOV.ALIM IS</v>
          </cell>
          <cell r="E3120">
            <v>2855000</v>
          </cell>
          <cell r="F3120">
            <v>2855000</v>
          </cell>
          <cell r="G3120">
            <v>0</v>
          </cell>
          <cell r="H3120">
            <v>0</v>
          </cell>
        </row>
        <row r="3121">
          <cell r="C3121" t="str">
            <v>967000911</v>
          </cell>
          <cell r="D3121" t="str">
            <v>VAD.DOV.ALIM IS</v>
          </cell>
          <cell r="E3121">
            <v>1976565</v>
          </cell>
          <cell r="F3121">
            <v>1976565</v>
          </cell>
          <cell r="G3121">
            <v>0</v>
          </cell>
          <cell r="H3121">
            <v>0</v>
          </cell>
        </row>
        <row r="3122">
          <cell r="C3122" t="str">
            <v>967000913</v>
          </cell>
          <cell r="D3122" t="str">
            <v>VAD.DOV.ALIM IS</v>
          </cell>
          <cell r="E3122">
            <v>230129800</v>
          </cell>
          <cell r="F3122">
            <v>280129800</v>
          </cell>
          <cell r="G3122">
            <v>0</v>
          </cell>
          <cell r="H3122">
            <v>50000000</v>
          </cell>
        </row>
        <row r="3123">
          <cell r="C3123" t="str">
            <v>967000921</v>
          </cell>
          <cell r="D3123" t="str">
            <v>VAD.DOV.ALIM IS</v>
          </cell>
          <cell r="E3123">
            <v>43285696.369999997</v>
          </cell>
          <cell r="F3123">
            <v>46165696.369999997</v>
          </cell>
          <cell r="G3123">
            <v>0</v>
          </cell>
          <cell r="H3123">
            <v>2880000</v>
          </cell>
        </row>
        <row r="3124">
          <cell r="C3124" t="str">
            <v>967001901</v>
          </cell>
          <cell r="D3124" t="str">
            <v>VAD.DOV.SAT.ISL</v>
          </cell>
          <cell r="E3124">
            <v>21977733358225</v>
          </cell>
          <cell r="F3124">
            <v>31479841805314.199</v>
          </cell>
          <cell r="G3124">
            <v>0</v>
          </cell>
          <cell r="H3124">
            <v>9502108447089.2207</v>
          </cell>
        </row>
        <row r="3125">
          <cell r="C3125" t="str">
            <v>967001902</v>
          </cell>
          <cell r="D3125" t="str">
            <v>VAD.DOV.SAT.ISL</v>
          </cell>
          <cell r="E3125">
            <v>75722394.689999998</v>
          </cell>
          <cell r="F3125">
            <v>79421519.469999999</v>
          </cell>
          <cell r="G3125">
            <v>0</v>
          </cell>
          <cell r="H3125">
            <v>3699124.78</v>
          </cell>
        </row>
        <row r="3126">
          <cell r="C3126" t="str">
            <v>967001911</v>
          </cell>
          <cell r="D3126" t="str">
            <v>VAD.DOV.SAT.ISL</v>
          </cell>
          <cell r="E3126">
            <v>271730</v>
          </cell>
          <cell r="F3126">
            <v>271730</v>
          </cell>
          <cell r="G3126">
            <v>0</v>
          </cell>
          <cell r="H3126">
            <v>0</v>
          </cell>
        </row>
        <row r="3127">
          <cell r="C3127" t="str">
            <v>967001917</v>
          </cell>
          <cell r="D3127" t="str">
            <v>VAD.DOV.SAT.ISL</v>
          </cell>
          <cell r="E3127">
            <v>850000</v>
          </cell>
          <cell r="F3127">
            <v>850000</v>
          </cell>
          <cell r="G3127">
            <v>0</v>
          </cell>
          <cell r="H3127">
            <v>0</v>
          </cell>
        </row>
        <row r="3128">
          <cell r="C3128" t="str">
            <v>967001921</v>
          </cell>
          <cell r="D3128" t="str">
            <v>VAD.DOV.SAT.ISL</v>
          </cell>
          <cell r="E3128">
            <v>19418142.920000002</v>
          </cell>
          <cell r="F3128">
            <v>22298142.920000002</v>
          </cell>
          <cell r="G3128">
            <v>0</v>
          </cell>
          <cell r="H3128">
            <v>2880000</v>
          </cell>
        </row>
        <row r="3129">
          <cell r="C3129" t="str">
            <v/>
          </cell>
          <cell r="E3129" t="str">
            <v>----------------------</v>
          </cell>
          <cell r="F3129" t="str">
            <v>----------------------</v>
          </cell>
          <cell r="G3129" t="str">
            <v>----------------------</v>
          </cell>
          <cell r="H3129" t="str">
            <v>----------------------</v>
          </cell>
        </row>
        <row r="3130">
          <cell r="C3130" t="str">
            <v>967HESAP</v>
          </cell>
          <cell r="D3130" t="str">
            <v>LAMI...:</v>
          </cell>
          <cell r="E3130">
            <v>43941288441066.898</v>
          </cell>
          <cell r="F3130">
            <v>62949359785669.898</v>
          </cell>
          <cell r="G3130">
            <v>0</v>
          </cell>
          <cell r="H3130">
            <v>19008071344603</v>
          </cell>
        </row>
        <row r="3131">
          <cell r="C3131" t="str">
            <v/>
          </cell>
        </row>
        <row r="3132">
          <cell r="C3132" t="str">
            <v>996901</v>
          </cell>
          <cell r="D3132" t="str">
            <v>DIG.NAZIM HES.A</v>
          </cell>
          <cell r="E3132">
            <v>1563181059098760</v>
          </cell>
          <cell r="F3132">
            <v>878369280320792</v>
          </cell>
          <cell r="G3132">
            <v>684811778777973</v>
          </cell>
          <cell r="H3132">
            <v>0</v>
          </cell>
        </row>
        <row r="3133">
          <cell r="C3133" t="str">
            <v>99600901</v>
          </cell>
          <cell r="D3133" t="str">
            <v>TAHSIL SENETLER</v>
          </cell>
          <cell r="E3133">
            <v>42609845511552</v>
          </cell>
          <cell r="F3133">
            <v>24513366761722</v>
          </cell>
          <cell r="G3133">
            <v>18096478749830</v>
          </cell>
          <cell r="H3133">
            <v>0</v>
          </cell>
        </row>
        <row r="3134">
          <cell r="C3134" t="str">
            <v>996000901</v>
          </cell>
          <cell r="D3134" t="str">
            <v>CUZDANDAKI TAHS</v>
          </cell>
          <cell r="E3134">
            <v>27403138027140</v>
          </cell>
          <cell r="F3134">
            <v>14062336317078</v>
          </cell>
          <cell r="G3134">
            <v>13340801710062</v>
          </cell>
          <cell r="H3134">
            <v>0</v>
          </cell>
        </row>
        <row r="3135">
          <cell r="C3135" t="str">
            <v>996001901</v>
          </cell>
          <cell r="D3135" t="str">
            <v>SUB.TAHSIL SEN.</v>
          </cell>
          <cell r="E3135">
            <v>10016892779837</v>
          </cell>
          <cell r="F3135">
            <v>6664189908819</v>
          </cell>
          <cell r="G3135">
            <v>3352702871018</v>
          </cell>
          <cell r="H3135">
            <v>0</v>
          </cell>
        </row>
        <row r="3136">
          <cell r="C3136" t="str">
            <v>996002901</v>
          </cell>
          <cell r="D3136" t="str">
            <v>MUH.TAHSIL SENE</v>
          </cell>
          <cell r="E3136">
            <v>2739916945215</v>
          </cell>
          <cell r="F3136">
            <v>1663434345215</v>
          </cell>
          <cell r="G3136">
            <v>1076482600000</v>
          </cell>
          <cell r="H3136">
            <v>0</v>
          </cell>
        </row>
        <row r="3137">
          <cell r="C3137" t="str">
            <v>996003901</v>
          </cell>
          <cell r="D3137" t="str">
            <v>POR.ED.TAH.SENE</v>
          </cell>
          <cell r="E3137">
            <v>2449897759360</v>
          </cell>
          <cell r="F3137">
            <v>2123406190610</v>
          </cell>
          <cell r="G3137">
            <v>326491568750</v>
          </cell>
          <cell r="H3137">
            <v>0</v>
          </cell>
        </row>
        <row r="3138">
          <cell r="C3138" t="str">
            <v>99601901</v>
          </cell>
          <cell r="D3138" t="str">
            <v>ALINAN TEMİNATL</v>
          </cell>
          <cell r="E3138">
            <v>330810922350760</v>
          </cell>
          <cell r="F3138">
            <v>106039294153957</v>
          </cell>
          <cell r="G3138">
            <v>224771628196803</v>
          </cell>
          <cell r="H3138">
            <v>0</v>
          </cell>
        </row>
        <row r="3139">
          <cell r="C3139" t="str">
            <v>996010901</v>
          </cell>
          <cell r="D3139" t="str">
            <v>ALINAN TEMİNATL</v>
          </cell>
          <cell r="E3139">
            <v>330810922350760</v>
          </cell>
          <cell r="F3139">
            <v>106039294153957</v>
          </cell>
          <cell r="G3139">
            <v>224771628196803</v>
          </cell>
          <cell r="H3139">
            <v>0</v>
          </cell>
        </row>
        <row r="3140">
          <cell r="C3140" t="str">
            <v>9960100901</v>
          </cell>
          <cell r="D3140" t="str">
            <v>BİRİNCİ GRUP TE</v>
          </cell>
          <cell r="E3140">
            <v>11469373525560</v>
          </cell>
          <cell r="F3140">
            <v>9681346257000</v>
          </cell>
          <cell r="G3140">
            <v>1788027268560</v>
          </cell>
          <cell r="H3140">
            <v>0</v>
          </cell>
        </row>
        <row r="3141">
          <cell r="C3141" t="str">
            <v>99601000901</v>
          </cell>
          <cell r="D3141" t="str">
            <v>NAKİT VE MEVDUA</v>
          </cell>
          <cell r="E3141">
            <v>10679842625592</v>
          </cell>
          <cell r="F3141">
            <v>8919786257000</v>
          </cell>
          <cell r="G3141">
            <v>1760056368592</v>
          </cell>
          <cell r="H3141">
            <v>0</v>
          </cell>
        </row>
        <row r="3142">
          <cell r="C3142" t="str">
            <v>99601001901</v>
          </cell>
          <cell r="D3142" t="str">
            <v>BONO, TAHVİL VE</v>
          </cell>
          <cell r="E3142">
            <v>789530899968</v>
          </cell>
          <cell r="F3142">
            <v>761560000000</v>
          </cell>
          <cell r="G3142">
            <v>27970899968</v>
          </cell>
          <cell r="H3142">
            <v>0</v>
          </cell>
        </row>
        <row r="3143">
          <cell r="C3143" t="str">
            <v>9960101901</v>
          </cell>
          <cell r="D3143" t="str">
            <v>İKİNCİ GRUP TEM</v>
          </cell>
          <cell r="E3143">
            <v>126700001341</v>
          </cell>
          <cell r="F3143">
            <v>100000000000</v>
          </cell>
          <cell r="G3143">
            <v>26700001341</v>
          </cell>
          <cell r="H3143">
            <v>0</v>
          </cell>
        </row>
        <row r="3144">
          <cell r="C3144" t="str">
            <v>99601010901</v>
          </cell>
          <cell r="D3144" t="str">
            <v>ALTIN VE DİĞER</v>
          </cell>
          <cell r="E3144">
            <v>1341</v>
          </cell>
          <cell r="F3144">
            <v>0</v>
          </cell>
          <cell r="G3144">
            <v>1341</v>
          </cell>
          <cell r="H3144">
            <v>0</v>
          </cell>
        </row>
        <row r="3145">
          <cell r="C3145" t="str">
            <v>99601014901</v>
          </cell>
          <cell r="D3145" t="str">
            <v>Y.İÇİ BANK.KEF.</v>
          </cell>
          <cell r="E3145">
            <v>126700000000</v>
          </cell>
          <cell r="F3145">
            <v>100000000000</v>
          </cell>
          <cell r="G3145">
            <v>26700000000</v>
          </cell>
          <cell r="H3145">
            <v>0</v>
          </cell>
        </row>
        <row r="3146">
          <cell r="C3146" t="str">
            <v>9960102901</v>
          </cell>
          <cell r="D3146" t="str">
            <v>İKİNCİ GRUP TEM</v>
          </cell>
          <cell r="E3146">
            <v>142243826395371</v>
          </cell>
          <cell r="F3146">
            <v>30350891665676</v>
          </cell>
          <cell r="G3146">
            <v>111892934729695</v>
          </cell>
          <cell r="H3146">
            <v>0</v>
          </cell>
        </row>
        <row r="3147">
          <cell r="C3147" t="str">
            <v>99601020901</v>
          </cell>
          <cell r="D3147" t="str">
            <v>MENKUL KIY.,KIY</v>
          </cell>
          <cell r="E3147">
            <v>7962788827230</v>
          </cell>
          <cell r="F3147">
            <v>604212030120</v>
          </cell>
          <cell r="G3147">
            <v>7358576797110</v>
          </cell>
          <cell r="H3147">
            <v>0</v>
          </cell>
        </row>
        <row r="3148">
          <cell r="C3148" t="str">
            <v>99601021901</v>
          </cell>
          <cell r="D3148" t="str">
            <v>TAPULU GAYRİMEN</v>
          </cell>
          <cell r="E3148">
            <v>129229938449766</v>
          </cell>
          <cell r="F3148">
            <v>28860320000000</v>
          </cell>
          <cell r="G3148">
            <v>100369618449766</v>
          </cell>
          <cell r="H3148">
            <v>0</v>
          </cell>
        </row>
        <row r="3149">
          <cell r="C3149" t="str">
            <v>99601022901</v>
          </cell>
          <cell r="D3149" t="str">
            <v>MÜŞ.AL.GERÇEK T</v>
          </cell>
          <cell r="E3149">
            <v>5051099118375</v>
          </cell>
          <cell r="F3149">
            <v>886359635556</v>
          </cell>
          <cell r="G3149">
            <v>4164739482819</v>
          </cell>
          <cell r="H3149">
            <v>0</v>
          </cell>
        </row>
        <row r="3150">
          <cell r="C3150" t="str">
            <v>9960103901</v>
          </cell>
          <cell r="D3150" t="str">
            <v>ÜÇÜNCÜ GRUP TEM</v>
          </cell>
          <cell r="E3150">
            <v>171183942910077</v>
          </cell>
          <cell r="F3150">
            <v>65046725372807</v>
          </cell>
          <cell r="G3150">
            <v>106137217537270</v>
          </cell>
          <cell r="H3150">
            <v>0</v>
          </cell>
        </row>
        <row r="3151">
          <cell r="C3151" t="str">
            <v>99601030901</v>
          </cell>
          <cell r="D3151" t="str">
            <v>TİCARİ İŞLETME</v>
          </cell>
          <cell r="E3151">
            <v>70000000000</v>
          </cell>
          <cell r="F3151">
            <v>500000000</v>
          </cell>
          <cell r="G3151">
            <v>69500000000</v>
          </cell>
          <cell r="H3151">
            <v>0</v>
          </cell>
        </row>
        <row r="3152">
          <cell r="C3152" t="str">
            <v>99601031901</v>
          </cell>
          <cell r="D3152" t="str">
            <v>İHRACAT VESAİKİ</v>
          </cell>
          <cell r="E3152">
            <v>31000000000</v>
          </cell>
          <cell r="F3152">
            <v>31000000000</v>
          </cell>
          <cell r="G3152">
            <v>0</v>
          </cell>
          <cell r="H3152">
            <v>0</v>
          </cell>
        </row>
        <row r="3153">
          <cell r="C3153" t="str">
            <v>99601032901</v>
          </cell>
          <cell r="D3153" t="str">
            <v>TAŞIT REHNİ</v>
          </cell>
          <cell r="E3153">
            <v>64888468680283</v>
          </cell>
          <cell r="F3153">
            <v>54938042698235</v>
          </cell>
          <cell r="G3153">
            <v>9950425982048</v>
          </cell>
          <cell r="H3153">
            <v>0</v>
          </cell>
        </row>
        <row r="3154">
          <cell r="C3154" t="str">
            <v>99601034901</v>
          </cell>
          <cell r="D3154" t="str">
            <v>GER. VEYA TÜZEL</v>
          </cell>
          <cell r="E3154">
            <v>106194474229794</v>
          </cell>
          <cell r="F3154">
            <v>10077182674572</v>
          </cell>
          <cell r="G3154">
            <v>96117291555222</v>
          </cell>
          <cell r="H3154">
            <v>0</v>
          </cell>
        </row>
        <row r="3155">
          <cell r="C3155" t="str">
            <v>9960105901</v>
          </cell>
          <cell r="D3155" t="str">
            <v>DÖRDÜNCÜ GRUP T</v>
          </cell>
          <cell r="E3155">
            <v>5787079518411</v>
          </cell>
          <cell r="F3155">
            <v>860330858474</v>
          </cell>
          <cell r="G3155">
            <v>4926748659937</v>
          </cell>
          <cell r="H3155">
            <v>0</v>
          </cell>
        </row>
        <row r="3156">
          <cell r="C3156" t="str">
            <v>99601050901</v>
          </cell>
          <cell r="D3156" t="str">
            <v>ALACAĞIN TEMLİK</v>
          </cell>
          <cell r="E3156">
            <v>2950800000000</v>
          </cell>
          <cell r="F3156">
            <v>193894612063</v>
          </cell>
          <cell r="G3156">
            <v>2756905387937</v>
          </cell>
          <cell r="H3156">
            <v>0</v>
          </cell>
        </row>
        <row r="3157">
          <cell r="C3157" t="str">
            <v>99601054901</v>
          </cell>
          <cell r="D3157" t="str">
            <v>SİGORTA</v>
          </cell>
          <cell r="E3157">
            <v>1812738160000</v>
          </cell>
          <cell r="F3157">
            <v>33626000000</v>
          </cell>
          <cell r="G3157">
            <v>1779112160000</v>
          </cell>
          <cell r="H3157">
            <v>0</v>
          </cell>
        </row>
        <row r="3158">
          <cell r="C3158" t="str">
            <v>99601055901</v>
          </cell>
          <cell r="D3158" t="str">
            <v>DİĞER</v>
          </cell>
          <cell r="E3158">
            <v>1023541358411</v>
          </cell>
          <cell r="F3158">
            <v>632810246411</v>
          </cell>
          <cell r="G3158">
            <v>390731112000</v>
          </cell>
          <cell r="H3158">
            <v>0</v>
          </cell>
        </row>
        <row r="3159">
          <cell r="C3159" t="str">
            <v>99604901</v>
          </cell>
          <cell r="D3159" t="str">
            <v>REHINLI KIYMETL</v>
          </cell>
          <cell r="E3159">
            <v>40000000000</v>
          </cell>
          <cell r="F3159">
            <v>0</v>
          </cell>
          <cell r="G3159">
            <v>40000000000</v>
          </cell>
          <cell r="H3159">
            <v>0</v>
          </cell>
        </row>
        <row r="3160">
          <cell r="C3160" t="str">
            <v>996042901</v>
          </cell>
          <cell r="D3160" t="str">
            <v>NAKİT KARŞILIĞI</v>
          </cell>
          <cell r="E3160">
            <v>40000000000</v>
          </cell>
          <cell r="F3160">
            <v>0</v>
          </cell>
          <cell r="G3160">
            <v>40000000000</v>
          </cell>
          <cell r="H3160">
            <v>0</v>
          </cell>
        </row>
        <row r="3161">
          <cell r="C3161" t="str">
            <v>99607901</v>
          </cell>
          <cell r="D3161" t="str">
            <v>TASF.OL.ALACAKL</v>
          </cell>
          <cell r="E3161">
            <v>2</v>
          </cell>
          <cell r="F3161">
            <v>0</v>
          </cell>
          <cell r="G3161">
            <v>2</v>
          </cell>
          <cell r="H3161">
            <v>0</v>
          </cell>
        </row>
        <row r="3162">
          <cell r="C3162" t="str">
            <v>996073901</v>
          </cell>
          <cell r="D3162" t="str">
            <v>DIGER</v>
          </cell>
          <cell r="E3162">
            <v>2</v>
          </cell>
          <cell r="F3162">
            <v>0</v>
          </cell>
          <cell r="G3162">
            <v>2</v>
          </cell>
          <cell r="H3162">
            <v>0</v>
          </cell>
        </row>
        <row r="3163">
          <cell r="C3163" t="str">
            <v>99608901</v>
          </cell>
          <cell r="D3163" t="str">
            <v>TAKAS HESAPLARI</v>
          </cell>
          <cell r="E3163">
            <v>886852004920848</v>
          </cell>
          <cell r="F3163">
            <v>728938397615021</v>
          </cell>
          <cell r="G3163">
            <v>157913607305827</v>
          </cell>
          <cell r="H3163">
            <v>0</v>
          </cell>
        </row>
        <row r="3164">
          <cell r="C3164" t="str">
            <v>996080901</v>
          </cell>
          <cell r="D3164" t="str">
            <v>TAKAS ELDEN CEK</v>
          </cell>
          <cell r="E3164">
            <v>84525905849474</v>
          </cell>
          <cell r="F3164">
            <v>53050948488371</v>
          </cell>
          <cell r="G3164">
            <v>31474957361103</v>
          </cell>
          <cell r="H3164">
            <v>0</v>
          </cell>
        </row>
        <row r="3165">
          <cell r="C3165" t="str">
            <v>996081901</v>
          </cell>
          <cell r="D3165" t="str">
            <v>TAKAS SEHIR CEK</v>
          </cell>
          <cell r="E3165">
            <v>255353383689637</v>
          </cell>
          <cell r="F3165">
            <v>210176871977803</v>
          </cell>
          <cell r="G3165">
            <v>45176511711834</v>
          </cell>
          <cell r="H3165">
            <v>0</v>
          </cell>
        </row>
        <row r="3166">
          <cell r="C3166" t="str">
            <v>996082901</v>
          </cell>
          <cell r="D3166" t="str">
            <v>TAKAS TASRA CEK</v>
          </cell>
          <cell r="E3166">
            <v>546972715381737</v>
          </cell>
          <cell r="F3166">
            <v>465710577148847</v>
          </cell>
          <cell r="G3166">
            <v>81262138232890</v>
          </cell>
          <cell r="H3166">
            <v>0</v>
          </cell>
        </row>
        <row r="3167">
          <cell r="C3167" t="str">
            <v>99609901</v>
          </cell>
          <cell r="D3167" t="str">
            <v>LEH.VER.TEMINAT</v>
          </cell>
          <cell r="E3167">
            <v>1142178497409</v>
          </cell>
          <cell r="F3167">
            <v>672105793400</v>
          </cell>
          <cell r="G3167">
            <v>470072704009</v>
          </cell>
          <cell r="H3167">
            <v>0</v>
          </cell>
        </row>
        <row r="3168">
          <cell r="C3168" t="str">
            <v>99610901</v>
          </cell>
          <cell r="D3168" t="str">
            <v>DUZ. TEM. SEN V</v>
          </cell>
          <cell r="E3168">
            <v>26</v>
          </cell>
          <cell r="F3168">
            <v>0</v>
          </cell>
          <cell r="G3168">
            <v>26</v>
          </cell>
          <cell r="H3168">
            <v>0</v>
          </cell>
        </row>
        <row r="3169">
          <cell r="C3169" t="str">
            <v>99611901</v>
          </cell>
          <cell r="D3169" t="str">
            <v>MUHABIRE GONDER</v>
          </cell>
          <cell r="E3169">
            <v>2525000000</v>
          </cell>
          <cell r="F3169">
            <v>2525000000</v>
          </cell>
          <cell r="G3169">
            <v>0</v>
          </cell>
          <cell r="H3169">
            <v>0</v>
          </cell>
        </row>
        <row r="3170">
          <cell r="C3170" t="str">
            <v>996110901</v>
          </cell>
          <cell r="D3170" t="str">
            <v>MUHABIRE GONDER</v>
          </cell>
          <cell r="E3170">
            <v>2525000000</v>
          </cell>
          <cell r="F3170">
            <v>2525000000</v>
          </cell>
          <cell r="G3170">
            <v>0</v>
          </cell>
          <cell r="H3170">
            <v>0</v>
          </cell>
        </row>
        <row r="3171">
          <cell r="C3171" t="str">
            <v>99612901</v>
          </cell>
          <cell r="D3171" t="str">
            <v>KIYMETLI EVRAK</v>
          </cell>
          <cell r="E3171">
            <v>212001856788406</v>
          </cell>
          <cell r="F3171">
            <v>13820962982896</v>
          </cell>
          <cell r="G3171">
            <v>198180893805510</v>
          </cell>
          <cell r="H3171">
            <v>0</v>
          </cell>
        </row>
        <row r="3172">
          <cell r="C3172" t="str">
            <v>996120901</v>
          </cell>
          <cell r="D3172" t="str">
            <v>GENEL KREDI SOZ</v>
          </cell>
          <cell r="E3172">
            <v>212001856788406</v>
          </cell>
          <cell r="F3172">
            <v>13820962982896</v>
          </cell>
          <cell r="G3172">
            <v>198180893805510</v>
          </cell>
          <cell r="H3172">
            <v>0</v>
          </cell>
        </row>
        <row r="3173">
          <cell r="C3173" t="str">
            <v>99613901</v>
          </cell>
          <cell r="D3173" t="str">
            <v>HISSE SENETLERI</v>
          </cell>
          <cell r="E3173">
            <v>9619370000</v>
          </cell>
          <cell r="F3173">
            <v>6000000</v>
          </cell>
          <cell r="G3173">
            <v>9613370000</v>
          </cell>
          <cell r="H3173">
            <v>0</v>
          </cell>
        </row>
        <row r="3174">
          <cell r="C3174" t="str">
            <v>996130901</v>
          </cell>
          <cell r="D3174" t="str">
            <v>BORSAYA KAYITLI</v>
          </cell>
          <cell r="E3174">
            <v>485970000</v>
          </cell>
          <cell r="F3174">
            <v>0</v>
          </cell>
          <cell r="G3174">
            <v>485970000</v>
          </cell>
          <cell r="H3174">
            <v>0</v>
          </cell>
        </row>
        <row r="3175">
          <cell r="C3175" t="str">
            <v>996131901</v>
          </cell>
          <cell r="D3175" t="str">
            <v>BORS.KAYIT. OLM</v>
          </cell>
          <cell r="E3175">
            <v>9133400000</v>
          </cell>
          <cell r="F3175">
            <v>6000000</v>
          </cell>
          <cell r="G3175">
            <v>9127400000</v>
          </cell>
          <cell r="H3175">
            <v>0</v>
          </cell>
        </row>
        <row r="3176">
          <cell r="C3176" t="str">
            <v>99619901</v>
          </cell>
          <cell r="D3176" t="str">
            <v>EMANETTEKI KIYM</v>
          </cell>
          <cell r="E3176">
            <v>621</v>
          </cell>
          <cell r="F3176">
            <v>106</v>
          </cell>
          <cell r="G3176">
            <v>515</v>
          </cell>
          <cell r="H3176">
            <v>0</v>
          </cell>
        </row>
        <row r="3177">
          <cell r="C3177" t="str">
            <v>99620901</v>
          </cell>
          <cell r="D3177" t="str">
            <v>EMANET KIY.CUZ.</v>
          </cell>
          <cell r="E3177">
            <v>25063904935098</v>
          </cell>
          <cell r="F3177">
            <v>0</v>
          </cell>
          <cell r="G3177">
            <v>25063904935098</v>
          </cell>
          <cell r="H3177">
            <v>0</v>
          </cell>
        </row>
        <row r="3178">
          <cell r="C3178" t="str">
            <v>99626901</v>
          </cell>
          <cell r="D3178" t="str">
            <v>SATILACAK GAYRİ</v>
          </cell>
          <cell r="E3178">
            <v>6038734503761</v>
          </cell>
          <cell r="F3178">
            <v>4356471920161</v>
          </cell>
          <cell r="G3178">
            <v>1682262583600</v>
          </cell>
          <cell r="H3178">
            <v>0</v>
          </cell>
        </row>
        <row r="3179">
          <cell r="C3179" t="str">
            <v>99629901</v>
          </cell>
          <cell r="D3179" t="str">
            <v>YATIRIM TEŞVİK</v>
          </cell>
          <cell r="E3179">
            <v>6248422109160</v>
          </cell>
          <cell r="F3179">
            <v>0</v>
          </cell>
          <cell r="G3179">
            <v>6248422109160</v>
          </cell>
          <cell r="H3179">
            <v>0</v>
          </cell>
        </row>
        <row r="3180">
          <cell r="C3180" t="str">
            <v>996290901</v>
          </cell>
          <cell r="D3180" t="str">
            <v>YATIRIM TEŞVİK</v>
          </cell>
          <cell r="E3180">
            <v>1699023565786</v>
          </cell>
          <cell r="F3180">
            <v>0</v>
          </cell>
          <cell r="G3180">
            <v>1699023565786</v>
          </cell>
          <cell r="H3180">
            <v>0</v>
          </cell>
        </row>
        <row r="3181">
          <cell r="C3181" t="str">
            <v>9962900901</v>
          </cell>
          <cell r="D3181" t="str">
            <v>YAT.TEŞ.BEL.200</v>
          </cell>
          <cell r="E3181">
            <v>1497711751786</v>
          </cell>
          <cell r="F3181">
            <v>0</v>
          </cell>
          <cell r="G3181">
            <v>1497711751786</v>
          </cell>
          <cell r="H3181">
            <v>0</v>
          </cell>
        </row>
        <row r="3182">
          <cell r="C3182" t="str">
            <v>9962901901</v>
          </cell>
          <cell r="D3182" t="str">
            <v>YAT.TEŞ.BEL.200</v>
          </cell>
          <cell r="E3182">
            <v>201311814000</v>
          </cell>
          <cell r="F3182">
            <v>0</v>
          </cell>
          <cell r="G3182">
            <v>201311814000</v>
          </cell>
          <cell r="H3182">
            <v>0</v>
          </cell>
        </row>
        <row r="3183">
          <cell r="C3183" t="str">
            <v>996295901</v>
          </cell>
          <cell r="D3183" t="str">
            <v>BELGESİZ YATIRI</v>
          </cell>
          <cell r="E3183">
            <v>4549398543374</v>
          </cell>
          <cell r="F3183">
            <v>0</v>
          </cell>
          <cell r="G3183">
            <v>4549398543374</v>
          </cell>
          <cell r="H3183">
            <v>0</v>
          </cell>
        </row>
        <row r="3184">
          <cell r="C3184" t="str">
            <v>9962952901</v>
          </cell>
          <cell r="D3184" t="str">
            <v>BEL.YAT.TEŞV.BE</v>
          </cell>
          <cell r="E3184">
            <v>4549398543374</v>
          </cell>
          <cell r="F3184">
            <v>0</v>
          </cell>
          <cell r="G3184">
            <v>4549398543374</v>
          </cell>
          <cell r="H3184">
            <v>0</v>
          </cell>
        </row>
        <row r="3185">
          <cell r="C3185" t="str">
            <v>99630901</v>
          </cell>
          <cell r="D3185" t="str">
            <v>CEK KARNESİ MEV</v>
          </cell>
          <cell r="E3185">
            <v>109399</v>
          </cell>
          <cell r="F3185">
            <v>93319</v>
          </cell>
          <cell r="G3185">
            <v>16080</v>
          </cell>
          <cell r="H3185">
            <v>0</v>
          </cell>
        </row>
        <row r="3186">
          <cell r="C3186" t="str">
            <v>996300901</v>
          </cell>
          <cell r="D3186" t="str">
            <v>10 YAPRAK CEK K</v>
          </cell>
          <cell r="E3186">
            <v>8394</v>
          </cell>
          <cell r="F3186">
            <v>7727</v>
          </cell>
          <cell r="G3186">
            <v>667</v>
          </cell>
          <cell r="H3186">
            <v>0</v>
          </cell>
        </row>
        <row r="3187">
          <cell r="C3187" t="str">
            <v>996301901</v>
          </cell>
          <cell r="D3187" t="str">
            <v>25 YAPRAK CEK K</v>
          </cell>
          <cell r="E3187">
            <v>16692</v>
          </cell>
          <cell r="F3187">
            <v>14637</v>
          </cell>
          <cell r="G3187">
            <v>2055</v>
          </cell>
          <cell r="H3187">
            <v>0</v>
          </cell>
        </row>
        <row r="3188">
          <cell r="C3188" t="str">
            <v>996302901</v>
          </cell>
          <cell r="D3188" t="str">
            <v>KONTİNYUS CEKLE</v>
          </cell>
          <cell r="E3188">
            <v>1750</v>
          </cell>
          <cell r="F3188">
            <v>1300</v>
          </cell>
          <cell r="G3188">
            <v>450</v>
          </cell>
          <cell r="H3188">
            <v>0</v>
          </cell>
        </row>
        <row r="3189">
          <cell r="C3189" t="str">
            <v>996303901</v>
          </cell>
          <cell r="D3189" t="str">
            <v>DOVİZİ NATIK CE</v>
          </cell>
          <cell r="E3189">
            <v>289</v>
          </cell>
          <cell r="F3189">
            <v>11</v>
          </cell>
          <cell r="G3189">
            <v>278</v>
          </cell>
          <cell r="H3189">
            <v>0</v>
          </cell>
        </row>
        <row r="3190">
          <cell r="C3190" t="str">
            <v>996304901</v>
          </cell>
          <cell r="D3190" t="str">
            <v>FATURA STOKU</v>
          </cell>
          <cell r="E3190">
            <v>72576</v>
          </cell>
          <cell r="F3190">
            <v>64118</v>
          </cell>
          <cell r="G3190">
            <v>8458</v>
          </cell>
          <cell r="H3190">
            <v>0</v>
          </cell>
        </row>
        <row r="3191">
          <cell r="C3191" t="str">
            <v>996305901</v>
          </cell>
          <cell r="D3191" t="str">
            <v>TEMINAT MEKTUBU</v>
          </cell>
          <cell r="E3191">
            <v>9081</v>
          </cell>
          <cell r="F3191">
            <v>5526</v>
          </cell>
          <cell r="G3191">
            <v>3555</v>
          </cell>
          <cell r="H3191">
            <v>0</v>
          </cell>
        </row>
        <row r="3192">
          <cell r="C3192" t="str">
            <v>996307901</v>
          </cell>
          <cell r="D3192" t="str">
            <v>DSB MATBUA</v>
          </cell>
          <cell r="E3192">
            <v>540</v>
          </cell>
          <cell r="F3192">
            <v>0</v>
          </cell>
          <cell r="G3192">
            <v>540</v>
          </cell>
          <cell r="H3192">
            <v>0</v>
          </cell>
        </row>
        <row r="3193">
          <cell r="C3193" t="str">
            <v>996308901</v>
          </cell>
          <cell r="D3193" t="str">
            <v>İTFA EDİLMİŞ  D</v>
          </cell>
          <cell r="E3193">
            <v>76</v>
          </cell>
          <cell r="F3193">
            <v>0</v>
          </cell>
          <cell r="G3193">
            <v>76</v>
          </cell>
          <cell r="H3193">
            <v>0</v>
          </cell>
        </row>
        <row r="3194">
          <cell r="C3194" t="str">
            <v>996309901</v>
          </cell>
          <cell r="D3194" t="str">
            <v>İTFA EDİLMEMİŞ</v>
          </cell>
          <cell r="E3194">
            <v>1</v>
          </cell>
          <cell r="F3194">
            <v>0</v>
          </cell>
          <cell r="G3194">
            <v>1</v>
          </cell>
          <cell r="H3194">
            <v>0</v>
          </cell>
        </row>
        <row r="3195">
          <cell r="C3195" t="str">
            <v>99640901</v>
          </cell>
          <cell r="D3195" t="str">
            <v>KREDİ KARTLARI</v>
          </cell>
          <cell r="E3195">
            <v>44714600000000</v>
          </cell>
          <cell r="F3195">
            <v>0</v>
          </cell>
          <cell r="G3195">
            <v>44714600000000</v>
          </cell>
          <cell r="H3195">
            <v>0</v>
          </cell>
        </row>
        <row r="3196">
          <cell r="C3196" t="str">
            <v>996400901</v>
          </cell>
          <cell r="D3196" t="str">
            <v>KREDİ KARTI</v>
          </cell>
          <cell r="E3196">
            <v>44714600000000</v>
          </cell>
          <cell r="F3196">
            <v>0</v>
          </cell>
          <cell r="G3196">
            <v>44714600000000</v>
          </cell>
          <cell r="H3196">
            <v>0</v>
          </cell>
        </row>
        <row r="3197">
          <cell r="C3197" t="str">
            <v>99650901</v>
          </cell>
          <cell r="D3197" t="str">
            <v>MATRAHA EKLENEC</v>
          </cell>
          <cell r="E3197">
            <v>100</v>
          </cell>
          <cell r="F3197">
            <v>0</v>
          </cell>
          <cell r="G3197">
            <v>100</v>
          </cell>
          <cell r="H3197">
            <v>0</v>
          </cell>
        </row>
        <row r="3198">
          <cell r="C3198" t="str">
            <v>996500901</v>
          </cell>
          <cell r="D3198" t="str">
            <v>YASAL SIN.AS.AM</v>
          </cell>
          <cell r="E3198">
            <v>100</v>
          </cell>
          <cell r="F3198">
            <v>0</v>
          </cell>
          <cell r="G3198">
            <v>100</v>
          </cell>
          <cell r="H3198">
            <v>0</v>
          </cell>
        </row>
        <row r="3199">
          <cell r="C3199" t="str">
            <v>99655901</v>
          </cell>
          <cell r="D3199" t="str">
            <v>YURT DISI MUH.C</v>
          </cell>
          <cell r="E3199">
            <v>46445000000</v>
          </cell>
          <cell r="F3199">
            <v>26150000000</v>
          </cell>
          <cell r="G3199">
            <v>20295000000</v>
          </cell>
          <cell r="H3199">
            <v>0</v>
          </cell>
        </row>
        <row r="3200">
          <cell r="C3200" t="str">
            <v>99660901</v>
          </cell>
          <cell r="D3200" t="str">
            <v>ŞUBELERE TAHSİS</v>
          </cell>
          <cell r="E3200">
            <v>7600000000000</v>
          </cell>
          <cell r="F3200">
            <v>0</v>
          </cell>
          <cell r="G3200">
            <v>7600000000000</v>
          </cell>
          <cell r="H3200">
            <v>0</v>
          </cell>
        </row>
        <row r="3201">
          <cell r="C3201" t="str">
            <v>99670901</v>
          </cell>
          <cell r="D3201" t="str">
            <v>KİRALIK KASALAR</v>
          </cell>
          <cell r="E3201">
            <v>1623</v>
          </cell>
          <cell r="F3201">
            <v>210</v>
          </cell>
          <cell r="G3201">
            <v>1413</v>
          </cell>
          <cell r="H3201">
            <v>0</v>
          </cell>
        </row>
        <row r="3202">
          <cell r="C3202" t="str">
            <v>996700901</v>
          </cell>
          <cell r="D3202" t="str">
            <v>BOŞ KIRALIK KAS</v>
          </cell>
          <cell r="E3202">
            <v>1363</v>
          </cell>
          <cell r="F3202">
            <v>198</v>
          </cell>
          <cell r="G3202">
            <v>1165</v>
          </cell>
          <cell r="H3202">
            <v>0</v>
          </cell>
        </row>
        <row r="3203">
          <cell r="C3203" t="str">
            <v>996701901</v>
          </cell>
          <cell r="D3203" t="str">
            <v>DOLU KIRALIK KA</v>
          </cell>
          <cell r="E3203">
            <v>260</v>
          </cell>
          <cell r="F3203">
            <v>12</v>
          </cell>
          <cell r="G3203">
            <v>248</v>
          </cell>
          <cell r="H3203">
            <v>0</v>
          </cell>
        </row>
        <row r="3204">
          <cell r="C3204" t="str">
            <v/>
          </cell>
          <cell r="E3204" t="str">
            <v>----------------------</v>
          </cell>
          <cell r="F3204" t="str">
            <v>----------------------</v>
          </cell>
          <cell r="G3204" t="str">
            <v>----------------------</v>
          </cell>
          <cell r="H3204" t="str">
            <v>----------------------</v>
          </cell>
        </row>
        <row r="3205">
          <cell r="C3205" t="str">
            <v>996HESAP</v>
          </cell>
          <cell r="D3205" t="str">
            <v>LAMI...:</v>
          </cell>
          <cell r="E3205">
            <v>1563181059098760</v>
          </cell>
          <cell r="F3205">
            <v>878369280320792</v>
          </cell>
          <cell r="G3205">
            <v>684811778777973</v>
          </cell>
          <cell r="H3205">
            <v>0</v>
          </cell>
        </row>
        <row r="3206">
          <cell r="C3206" t="str">
            <v/>
          </cell>
        </row>
        <row r="3207">
          <cell r="C3207" t="str">
            <v>997901</v>
          </cell>
          <cell r="D3207" t="str">
            <v>DIG.NAZIM HESAP</v>
          </cell>
          <cell r="E3207">
            <v>9942449546722040</v>
          </cell>
          <cell r="F3207">
            <v>8717293605590680</v>
          </cell>
          <cell r="G3207">
            <v>1225155941131350</v>
          </cell>
          <cell r="H3207">
            <v>0</v>
          </cell>
        </row>
        <row r="3208">
          <cell r="C3208" t="str">
            <v>997902</v>
          </cell>
          <cell r="D3208" t="str">
            <v>DIG.NAZIM HESAP</v>
          </cell>
          <cell r="E3208">
            <v>79639605268</v>
          </cell>
          <cell r="F3208">
            <v>78948386032.720001</v>
          </cell>
          <cell r="G3208">
            <v>691219235.27999997</v>
          </cell>
          <cell r="H3208">
            <v>0</v>
          </cell>
        </row>
        <row r="3209">
          <cell r="C3209" t="str">
            <v>997907</v>
          </cell>
          <cell r="D3209" t="str">
            <v>DIG.NAZIM HESAP</v>
          </cell>
          <cell r="E3209">
            <v>2268634.69</v>
          </cell>
          <cell r="F3209">
            <v>68415.12</v>
          </cell>
          <cell r="G3209">
            <v>2200219.5699999998</v>
          </cell>
          <cell r="H3209">
            <v>0</v>
          </cell>
        </row>
        <row r="3210">
          <cell r="C3210" t="str">
            <v>997910</v>
          </cell>
          <cell r="D3210" t="str">
            <v>DIG.NAZIM HESAP</v>
          </cell>
          <cell r="E3210">
            <v>242607.68</v>
          </cell>
          <cell r="F3210">
            <v>242607.68</v>
          </cell>
          <cell r="G3210">
            <v>0</v>
          </cell>
          <cell r="H3210">
            <v>0</v>
          </cell>
        </row>
        <row r="3211">
          <cell r="C3211" t="str">
            <v>997911</v>
          </cell>
          <cell r="D3211" t="str">
            <v>DIG.NAZIM HESAP</v>
          </cell>
          <cell r="E3211">
            <v>34000</v>
          </cell>
          <cell r="F3211">
            <v>0</v>
          </cell>
          <cell r="G3211">
            <v>34000</v>
          </cell>
          <cell r="H3211">
            <v>0</v>
          </cell>
        </row>
        <row r="3212">
          <cell r="C3212" t="str">
            <v>997913</v>
          </cell>
          <cell r="D3212" t="str">
            <v>DIG.NAZIM HESAP</v>
          </cell>
          <cell r="E3212">
            <v>95399384</v>
          </cell>
          <cell r="F3212">
            <v>1340000</v>
          </cell>
          <cell r="G3212">
            <v>94059384</v>
          </cell>
          <cell r="H3212">
            <v>0</v>
          </cell>
        </row>
        <row r="3213">
          <cell r="C3213" t="str">
            <v>997917</v>
          </cell>
          <cell r="D3213" t="str">
            <v>DIG.NAZIM HESAP</v>
          </cell>
          <cell r="E3213">
            <v>841626.83</v>
          </cell>
          <cell r="F3213">
            <v>670493</v>
          </cell>
          <cell r="G3213">
            <v>171133.83</v>
          </cell>
          <cell r="H3213">
            <v>0</v>
          </cell>
        </row>
        <row r="3214">
          <cell r="C3214" t="str">
            <v>997918</v>
          </cell>
          <cell r="D3214" t="str">
            <v>DIG.NAZIM HESAP</v>
          </cell>
          <cell r="E3214">
            <v>200000</v>
          </cell>
          <cell r="F3214">
            <v>0</v>
          </cell>
          <cell r="G3214">
            <v>200000</v>
          </cell>
          <cell r="H3214">
            <v>0</v>
          </cell>
        </row>
        <row r="3215">
          <cell r="C3215" t="str">
            <v>997921</v>
          </cell>
          <cell r="D3215" t="str">
            <v>DIG.NAZIM HESAP</v>
          </cell>
          <cell r="E3215">
            <v>248454213.75999999</v>
          </cell>
          <cell r="F3215">
            <v>68445900.159999996</v>
          </cell>
          <cell r="G3215">
            <v>180008313.59999999</v>
          </cell>
          <cell r="H3215">
            <v>0</v>
          </cell>
        </row>
        <row r="3216">
          <cell r="C3216" t="str">
            <v>99701901</v>
          </cell>
          <cell r="D3216" t="str">
            <v>IHR.AKR.AC.DIS</v>
          </cell>
          <cell r="E3216">
            <v>20537446204961.301</v>
          </cell>
          <cell r="F3216">
            <v>19955204704614.199</v>
          </cell>
          <cell r="G3216">
            <v>582241500347.16003</v>
          </cell>
          <cell r="H3216">
            <v>0</v>
          </cell>
        </row>
        <row r="3217">
          <cell r="C3217" t="str">
            <v>99701902</v>
          </cell>
          <cell r="D3217" t="str">
            <v>IHR.AKR.AC.DIS</v>
          </cell>
          <cell r="E3217">
            <v>11136975.01</v>
          </cell>
          <cell r="F3217">
            <v>10731931.82</v>
          </cell>
          <cell r="G3217">
            <v>405043.19</v>
          </cell>
          <cell r="H3217">
            <v>0</v>
          </cell>
        </row>
        <row r="3218">
          <cell r="C3218" t="str">
            <v>99701917</v>
          </cell>
          <cell r="D3218" t="str">
            <v>IHR.AKR.AC.DIS</v>
          </cell>
          <cell r="E3218">
            <v>276591.40000000002</v>
          </cell>
          <cell r="F3218">
            <v>275405.75</v>
          </cell>
          <cell r="G3218">
            <v>1185.6500000000001</v>
          </cell>
          <cell r="H3218">
            <v>0</v>
          </cell>
        </row>
        <row r="3219">
          <cell r="C3219" t="str">
            <v>99701921</v>
          </cell>
          <cell r="D3219" t="str">
            <v>IHR.AKR.AC.DIS</v>
          </cell>
          <cell r="E3219">
            <v>9049925.0800000001</v>
          </cell>
          <cell r="F3219">
            <v>9033318.0800000001</v>
          </cell>
          <cell r="G3219">
            <v>16607</v>
          </cell>
          <cell r="H3219">
            <v>0</v>
          </cell>
        </row>
        <row r="3220">
          <cell r="C3220" t="str">
            <v>99702901</v>
          </cell>
          <cell r="D3220" t="str">
            <v>ALINAN TEMİNATL</v>
          </cell>
          <cell r="E3220">
            <v>3125205658292630</v>
          </cell>
          <cell r="F3220">
            <v>2674425333125250</v>
          </cell>
          <cell r="G3220">
            <v>450780325167381</v>
          </cell>
          <cell r="H3220">
            <v>0</v>
          </cell>
        </row>
        <row r="3221">
          <cell r="C3221" t="str">
            <v>99702902</v>
          </cell>
          <cell r="D3221" t="str">
            <v>ALINAN TEMİNATL</v>
          </cell>
          <cell r="E3221">
            <v>1093111582</v>
          </cell>
          <cell r="F3221">
            <v>834585301</v>
          </cell>
          <cell r="G3221">
            <v>258526281</v>
          </cell>
          <cell r="H3221">
            <v>0</v>
          </cell>
        </row>
        <row r="3222">
          <cell r="C3222" t="str">
            <v>99702917</v>
          </cell>
          <cell r="D3222" t="str">
            <v>ALINAN TEMİNATL</v>
          </cell>
          <cell r="E3222">
            <v>491</v>
          </cell>
          <cell r="F3222">
            <v>491</v>
          </cell>
          <cell r="G3222">
            <v>0</v>
          </cell>
          <cell r="H3222">
            <v>0</v>
          </cell>
        </row>
        <row r="3223">
          <cell r="C3223" t="str">
            <v>99702921</v>
          </cell>
          <cell r="D3223" t="str">
            <v>ALINAN TEMİNATL</v>
          </cell>
          <cell r="E3223">
            <v>67599856</v>
          </cell>
          <cell r="F3223">
            <v>4603847</v>
          </cell>
          <cell r="G3223">
            <v>62996009</v>
          </cell>
          <cell r="H3223">
            <v>0</v>
          </cell>
        </row>
        <row r="3224">
          <cell r="C3224" t="str">
            <v>997020901</v>
          </cell>
          <cell r="D3224" t="str">
            <v>ALINAN TEMİNATL</v>
          </cell>
          <cell r="E3224">
            <v>3125205658292630</v>
          </cell>
          <cell r="F3224">
            <v>2674425333125250</v>
          </cell>
          <cell r="G3224">
            <v>450780325167381</v>
          </cell>
          <cell r="H3224">
            <v>0</v>
          </cell>
        </row>
        <row r="3225">
          <cell r="C3225" t="str">
            <v>997020902</v>
          </cell>
          <cell r="D3225" t="str">
            <v>ALINAN TEMİNATL</v>
          </cell>
          <cell r="E3225">
            <v>1093111582</v>
          </cell>
          <cell r="F3225">
            <v>834585301</v>
          </cell>
          <cell r="G3225">
            <v>258526281</v>
          </cell>
          <cell r="H3225">
            <v>0</v>
          </cell>
        </row>
        <row r="3226">
          <cell r="C3226" t="str">
            <v>997020917</v>
          </cell>
          <cell r="D3226" t="str">
            <v>ALINAN TEMİNATL</v>
          </cell>
          <cell r="E3226">
            <v>491</v>
          </cell>
          <cell r="F3226">
            <v>491</v>
          </cell>
          <cell r="G3226">
            <v>0</v>
          </cell>
          <cell r="H3226">
            <v>0</v>
          </cell>
        </row>
        <row r="3227">
          <cell r="C3227" t="str">
            <v>997020921</v>
          </cell>
          <cell r="D3227" t="str">
            <v>ALINAN TEMİNATL</v>
          </cell>
          <cell r="E3227">
            <v>67599856</v>
          </cell>
          <cell r="F3227">
            <v>4603847</v>
          </cell>
          <cell r="G3227">
            <v>62996009</v>
          </cell>
          <cell r="H3227">
            <v>0</v>
          </cell>
        </row>
        <row r="3228">
          <cell r="C3228" t="str">
            <v>9970200901</v>
          </cell>
          <cell r="D3228" t="str">
            <v>BİRİNCİ GRUP TE</v>
          </cell>
          <cell r="E3228">
            <v>188737791307937</v>
          </cell>
          <cell r="F3228">
            <v>168947457443065</v>
          </cell>
          <cell r="G3228">
            <v>19790333864872</v>
          </cell>
          <cell r="H3228">
            <v>0</v>
          </cell>
        </row>
        <row r="3229">
          <cell r="C3229" t="str">
            <v>9970200902</v>
          </cell>
          <cell r="D3229" t="str">
            <v>BİRİNCİ GRUP TE</v>
          </cell>
          <cell r="E3229">
            <v>598216038</v>
          </cell>
          <cell r="F3229">
            <v>586603964</v>
          </cell>
          <cell r="G3229">
            <v>11612074</v>
          </cell>
          <cell r="H3229">
            <v>0</v>
          </cell>
        </row>
        <row r="3230">
          <cell r="C3230" t="str">
            <v>9970200917</v>
          </cell>
          <cell r="D3230" t="str">
            <v>BİRİNCİ GRUP TE</v>
          </cell>
          <cell r="E3230">
            <v>491</v>
          </cell>
          <cell r="F3230">
            <v>491</v>
          </cell>
          <cell r="G3230">
            <v>0</v>
          </cell>
          <cell r="H3230">
            <v>0</v>
          </cell>
        </row>
        <row r="3231">
          <cell r="C3231" t="str">
            <v>9970200921</v>
          </cell>
          <cell r="D3231" t="str">
            <v>BİRİNCİ GRUP TE</v>
          </cell>
          <cell r="E3231">
            <v>4228345</v>
          </cell>
          <cell r="F3231">
            <v>1695120</v>
          </cell>
          <cell r="G3231">
            <v>2533225</v>
          </cell>
          <cell r="H3231">
            <v>0</v>
          </cell>
        </row>
        <row r="3232">
          <cell r="C3232" t="str">
            <v>99702000901</v>
          </cell>
          <cell r="D3232" t="str">
            <v>NAKİT VE MEVDUA</v>
          </cell>
          <cell r="E3232">
            <v>188737791307937</v>
          </cell>
          <cell r="F3232">
            <v>168947457443065</v>
          </cell>
          <cell r="G3232">
            <v>19790333864872</v>
          </cell>
          <cell r="H3232">
            <v>0</v>
          </cell>
        </row>
        <row r="3233">
          <cell r="C3233" t="str">
            <v>99702000902</v>
          </cell>
          <cell r="D3233" t="str">
            <v>NAKİT VE MEVDUA</v>
          </cell>
          <cell r="E3233">
            <v>598216038</v>
          </cell>
          <cell r="F3233">
            <v>586603964</v>
          </cell>
          <cell r="G3233">
            <v>11612074</v>
          </cell>
          <cell r="H3233">
            <v>0</v>
          </cell>
        </row>
        <row r="3234">
          <cell r="C3234" t="str">
            <v>99702000917</v>
          </cell>
          <cell r="D3234" t="str">
            <v>NAKİT VE MEVDUA</v>
          </cell>
          <cell r="E3234">
            <v>491</v>
          </cell>
          <cell r="F3234">
            <v>491</v>
          </cell>
          <cell r="G3234">
            <v>0</v>
          </cell>
          <cell r="H3234">
            <v>0</v>
          </cell>
        </row>
        <row r="3235">
          <cell r="C3235" t="str">
            <v>99702000921</v>
          </cell>
          <cell r="D3235" t="str">
            <v>NAKİT VE MEVDUA</v>
          </cell>
          <cell r="E3235">
            <v>4228345</v>
          </cell>
          <cell r="F3235">
            <v>1695120</v>
          </cell>
          <cell r="G3235">
            <v>2533225</v>
          </cell>
          <cell r="H3235">
            <v>0</v>
          </cell>
        </row>
        <row r="3236">
          <cell r="C3236" t="str">
            <v>9970201901</v>
          </cell>
          <cell r="D3236" t="str">
            <v>İKİNCİ GRUP TEM</v>
          </cell>
          <cell r="E3236">
            <v>114643490941589</v>
          </cell>
          <cell r="F3236">
            <v>104177048439122</v>
          </cell>
          <cell r="G3236">
            <v>10466442502467</v>
          </cell>
          <cell r="H3236">
            <v>0</v>
          </cell>
        </row>
        <row r="3237">
          <cell r="C3237" t="str">
            <v>9970201902</v>
          </cell>
          <cell r="D3237" t="str">
            <v>İKİNCİ GRUP TEM</v>
          </cell>
          <cell r="E3237">
            <v>2560000</v>
          </cell>
          <cell r="F3237">
            <v>0</v>
          </cell>
          <cell r="G3237">
            <v>2560000</v>
          </cell>
          <cell r="H3237">
            <v>0</v>
          </cell>
        </row>
        <row r="3238">
          <cell r="C3238" t="str">
            <v>9970201921</v>
          </cell>
          <cell r="D3238" t="str">
            <v>İKİNCİ GRUP TEM</v>
          </cell>
          <cell r="E3238">
            <v>4515219</v>
          </cell>
          <cell r="F3238">
            <v>0</v>
          </cell>
          <cell r="G3238">
            <v>4515219</v>
          </cell>
          <cell r="H3238">
            <v>0</v>
          </cell>
        </row>
        <row r="3239">
          <cell r="C3239" t="str">
            <v>99702014901</v>
          </cell>
          <cell r="D3239" t="str">
            <v>Y.İÇİ BANKA KEF</v>
          </cell>
          <cell r="E3239">
            <v>114643490941589</v>
          </cell>
          <cell r="F3239">
            <v>104177048439122</v>
          </cell>
          <cell r="G3239">
            <v>10466442502467</v>
          </cell>
          <cell r="H3239">
            <v>0</v>
          </cell>
        </row>
        <row r="3240">
          <cell r="C3240" t="str">
            <v>99702014902</v>
          </cell>
          <cell r="D3240" t="str">
            <v>Y.İÇİ BANKA KEF</v>
          </cell>
          <cell r="E3240">
            <v>2560000</v>
          </cell>
          <cell r="F3240">
            <v>0</v>
          </cell>
          <cell r="G3240">
            <v>2560000</v>
          </cell>
          <cell r="H3240">
            <v>0</v>
          </cell>
        </row>
        <row r="3241">
          <cell r="C3241" t="str">
            <v>99702014921</v>
          </cell>
          <cell r="D3241" t="str">
            <v>Y.İÇİ BANKA KEF</v>
          </cell>
          <cell r="E3241">
            <v>4515219</v>
          </cell>
          <cell r="F3241">
            <v>0</v>
          </cell>
          <cell r="G3241">
            <v>4515219</v>
          </cell>
          <cell r="H3241">
            <v>0</v>
          </cell>
        </row>
        <row r="3242">
          <cell r="C3242" t="str">
            <v>9970202901</v>
          </cell>
          <cell r="D3242" t="str">
            <v>İKİNCİ GRUP TEM</v>
          </cell>
          <cell r="E3242">
            <v>681311151422213</v>
          </cell>
          <cell r="F3242">
            <v>576129290817724</v>
          </cell>
          <cell r="G3242">
            <v>105181860604489</v>
          </cell>
          <cell r="H3242">
            <v>0</v>
          </cell>
        </row>
        <row r="3243">
          <cell r="C3243" t="str">
            <v>9970202902</v>
          </cell>
          <cell r="D3243" t="str">
            <v>İKİNCİ GRUP TEM</v>
          </cell>
          <cell r="E3243">
            <v>66603073</v>
          </cell>
          <cell r="F3243">
            <v>5794459</v>
          </cell>
          <cell r="G3243">
            <v>60808614</v>
          </cell>
          <cell r="H3243">
            <v>0</v>
          </cell>
        </row>
        <row r="3244">
          <cell r="C3244" t="str">
            <v>9970202921</v>
          </cell>
          <cell r="D3244" t="str">
            <v>İKİNCİ GRUP TEM</v>
          </cell>
          <cell r="E3244">
            <v>14322276</v>
          </cell>
          <cell r="F3244">
            <v>54119</v>
          </cell>
          <cell r="G3244">
            <v>14268157</v>
          </cell>
          <cell r="H3244">
            <v>0</v>
          </cell>
        </row>
        <row r="3245">
          <cell r="C3245" t="str">
            <v>99702020901</v>
          </cell>
          <cell r="D3245" t="str">
            <v>MEN.KIY.KIY.EV.</v>
          </cell>
          <cell r="E3245">
            <v>229404726077872</v>
          </cell>
          <cell r="F3245">
            <v>190660021375736</v>
          </cell>
          <cell r="G3245">
            <v>38744704702136</v>
          </cell>
          <cell r="H3245">
            <v>0</v>
          </cell>
        </row>
        <row r="3246">
          <cell r="C3246" t="str">
            <v>99702020902</v>
          </cell>
          <cell r="D3246" t="str">
            <v>MEN.KIY.KIY.EV.</v>
          </cell>
          <cell r="E3246">
            <v>22862929</v>
          </cell>
          <cell r="F3246">
            <v>945409</v>
          </cell>
          <cell r="G3246">
            <v>21917520</v>
          </cell>
          <cell r="H3246">
            <v>0</v>
          </cell>
        </row>
        <row r="3247">
          <cell r="C3247" t="str">
            <v>99702020921</v>
          </cell>
          <cell r="D3247" t="str">
            <v>MEN.KIY.KIY.EV.</v>
          </cell>
          <cell r="E3247">
            <v>5710384</v>
          </cell>
          <cell r="F3247">
            <v>27284</v>
          </cell>
          <cell r="G3247">
            <v>5683100</v>
          </cell>
          <cell r="H3247">
            <v>0</v>
          </cell>
        </row>
        <row r="3248">
          <cell r="C3248" t="str">
            <v>99702021901</v>
          </cell>
          <cell r="D3248" t="str">
            <v>TAPULU G.MENKUL</v>
          </cell>
          <cell r="E3248">
            <v>450740879244253</v>
          </cell>
          <cell r="F3248">
            <v>384432627400788</v>
          </cell>
          <cell r="G3248">
            <v>66308251843465</v>
          </cell>
          <cell r="H3248">
            <v>0</v>
          </cell>
        </row>
        <row r="3249">
          <cell r="C3249" t="str">
            <v>99702021902</v>
          </cell>
          <cell r="D3249" t="str">
            <v>TAPULU G.MENKUL</v>
          </cell>
          <cell r="E3249">
            <v>43566906</v>
          </cell>
          <cell r="F3249">
            <v>4747500</v>
          </cell>
          <cell r="G3249">
            <v>38819406</v>
          </cell>
          <cell r="H3249">
            <v>0</v>
          </cell>
        </row>
        <row r="3250">
          <cell r="C3250" t="str">
            <v>99702021921</v>
          </cell>
          <cell r="D3250" t="str">
            <v>TAPULU G.MENKUL</v>
          </cell>
          <cell r="E3250">
            <v>8591892</v>
          </cell>
          <cell r="F3250">
            <v>26835</v>
          </cell>
          <cell r="G3250">
            <v>8565057</v>
          </cell>
          <cell r="H3250">
            <v>0</v>
          </cell>
        </row>
        <row r="3251">
          <cell r="C3251" t="str">
            <v>99702022901</v>
          </cell>
          <cell r="D3251" t="str">
            <v>MÜŞ.AL.GERÇEK T</v>
          </cell>
          <cell r="E3251">
            <v>1165546100088</v>
          </cell>
          <cell r="F3251">
            <v>1036642041200</v>
          </cell>
          <cell r="G3251">
            <v>128904058888</v>
          </cell>
          <cell r="H3251">
            <v>0</v>
          </cell>
        </row>
        <row r="3252">
          <cell r="C3252" t="str">
            <v>99702022902</v>
          </cell>
          <cell r="D3252" t="str">
            <v>MÜŞ.AL.GERÇEK T</v>
          </cell>
          <cell r="E3252">
            <v>173238</v>
          </cell>
          <cell r="F3252">
            <v>101550</v>
          </cell>
          <cell r="G3252">
            <v>71688</v>
          </cell>
          <cell r="H3252">
            <v>0</v>
          </cell>
        </row>
        <row r="3253">
          <cell r="C3253" t="str">
            <v>99702022921</v>
          </cell>
          <cell r="D3253" t="str">
            <v>MÜŞ.AL.GERÇEK T</v>
          </cell>
          <cell r="E3253">
            <v>20000</v>
          </cell>
          <cell r="F3253">
            <v>0</v>
          </cell>
          <cell r="G3253">
            <v>20000</v>
          </cell>
          <cell r="H3253">
            <v>0</v>
          </cell>
        </row>
        <row r="3254">
          <cell r="C3254" t="str">
            <v>9970203901</v>
          </cell>
          <cell r="D3254" t="str">
            <v>ÜÇÜNCÜ GRUP TEM</v>
          </cell>
          <cell r="E3254">
            <v>2115239532949890</v>
          </cell>
          <cell r="F3254">
            <v>1802419415521340</v>
          </cell>
          <cell r="G3254">
            <v>312820117428553</v>
          </cell>
          <cell r="H3254">
            <v>0</v>
          </cell>
        </row>
        <row r="3255">
          <cell r="C3255" t="str">
            <v>9970203902</v>
          </cell>
          <cell r="D3255" t="str">
            <v>ÜÇÜNCÜ GRUP TEM</v>
          </cell>
          <cell r="E3255">
            <v>424241471</v>
          </cell>
          <cell r="F3255">
            <v>242110878</v>
          </cell>
          <cell r="G3255">
            <v>182130593</v>
          </cell>
          <cell r="H3255">
            <v>0</v>
          </cell>
        </row>
        <row r="3256">
          <cell r="C3256" t="str">
            <v>9970203921</v>
          </cell>
          <cell r="D3256" t="str">
            <v>ÜÇÜNCÜ GRUP TEM</v>
          </cell>
          <cell r="E3256">
            <v>44154016</v>
          </cell>
          <cell r="F3256">
            <v>2854608</v>
          </cell>
          <cell r="G3256">
            <v>41299408</v>
          </cell>
          <cell r="H3256">
            <v>0</v>
          </cell>
        </row>
        <row r="3257">
          <cell r="C3257" t="str">
            <v>99702030901</v>
          </cell>
          <cell r="D3257" t="str">
            <v>TİCARİ İŞLETME</v>
          </cell>
          <cell r="E3257">
            <v>11565016520000</v>
          </cell>
          <cell r="F3257">
            <v>10525506760000</v>
          </cell>
          <cell r="G3257">
            <v>1039509760000</v>
          </cell>
          <cell r="H3257">
            <v>0</v>
          </cell>
        </row>
        <row r="3258">
          <cell r="C3258" t="str">
            <v>99702030902</v>
          </cell>
          <cell r="D3258" t="str">
            <v>TİCARİ İŞLETME</v>
          </cell>
          <cell r="E3258">
            <v>760000</v>
          </cell>
          <cell r="F3258">
            <v>0</v>
          </cell>
          <cell r="G3258">
            <v>760000</v>
          </cell>
          <cell r="H3258">
            <v>0</v>
          </cell>
        </row>
        <row r="3259">
          <cell r="C3259" t="str">
            <v>99702031901</v>
          </cell>
          <cell r="D3259" t="str">
            <v>İHRACAT VESAİKİ</v>
          </cell>
          <cell r="E3259">
            <v>9090802742671</v>
          </cell>
          <cell r="F3259">
            <v>8097613560620</v>
          </cell>
          <cell r="G3259">
            <v>993189182051</v>
          </cell>
          <cell r="H3259">
            <v>0</v>
          </cell>
        </row>
        <row r="3260">
          <cell r="C3260" t="str">
            <v>99702031902</v>
          </cell>
          <cell r="D3260" t="str">
            <v>İHRACAT VESAİKİ</v>
          </cell>
          <cell r="E3260">
            <v>1361537</v>
          </cell>
          <cell r="F3260">
            <v>906615</v>
          </cell>
          <cell r="G3260">
            <v>454922</v>
          </cell>
          <cell r="H3260">
            <v>0</v>
          </cell>
        </row>
        <row r="3261">
          <cell r="C3261" t="str">
            <v>99702031921</v>
          </cell>
          <cell r="D3261" t="str">
            <v>İHRACAT VESAİKİ</v>
          </cell>
          <cell r="E3261">
            <v>824828</v>
          </cell>
          <cell r="F3261">
            <v>584344</v>
          </cell>
          <cell r="G3261">
            <v>240484</v>
          </cell>
          <cell r="H3261">
            <v>0</v>
          </cell>
        </row>
        <row r="3262">
          <cell r="C3262" t="str">
            <v>99702034901</v>
          </cell>
          <cell r="D3262" t="str">
            <v>GER. VEYA TÜZ.K</v>
          </cell>
          <cell r="E3262">
            <v>2094583713687220</v>
          </cell>
          <cell r="F3262">
            <v>1783796295200720</v>
          </cell>
          <cell r="G3262">
            <v>310787418486502</v>
          </cell>
          <cell r="H3262">
            <v>0</v>
          </cell>
        </row>
        <row r="3263">
          <cell r="C3263" t="str">
            <v>99702034902</v>
          </cell>
          <cell r="D3263" t="str">
            <v>GER. VEYA TÜZ.K</v>
          </cell>
          <cell r="E3263">
            <v>422119934</v>
          </cell>
          <cell r="F3263">
            <v>241204263</v>
          </cell>
          <cell r="G3263">
            <v>180915671</v>
          </cell>
          <cell r="H3263">
            <v>0</v>
          </cell>
        </row>
        <row r="3264">
          <cell r="C3264" t="str">
            <v>99702034921</v>
          </cell>
          <cell r="D3264" t="str">
            <v>GER. VEYA TÜZ.K</v>
          </cell>
          <cell r="E3264">
            <v>43329188</v>
          </cell>
          <cell r="F3264">
            <v>2270264</v>
          </cell>
          <cell r="G3264">
            <v>41058924</v>
          </cell>
          <cell r="H3264">
            <v>0</v>
          </cell>
        </row>
        <row r="3265">
          <cell r="C3265" t="str">
            <v>9970205901</v>
          </cell>
          <cell r="D3265" t="str">
            <v>DÖRDÜNCÜ GRUP T</v>
          </cell>
          <cell r="E3265">
            <v>25273691671000</v>
          </cell>
          <cell r="F3265">
            <v>22752120904000</v>
          </cell>
          <cell r="G3265">
            <v>2521570767000</v>
          </cell>
          <cell r="H3265">
            <v>0</v>
          </cell>
        </row>
        <row r="3266">
          <cell r="C3266" t="str">
            <v>9970205902</v>
          </cell>
          <cell r="D3266" t="str">
            <v>DÖRDÜNCÜ GRUP T</v>
          </cell>
          <cell r="E3266">
            <v>1491000</v>
          </cell>
          <cell r="F3266">
            <v>76000</v>
          </cell>
          <cell r="G3266">
            <v>1415000</v>
          </cell>
          <cell r="H3266">
            <v>0</v>
          </cell>
        </row>
        <row r="3267">
          <cell r="C3267" t="str">
            <v>9970205921</v>
          </cell>
          <cell r="D3267" t="str">
            <v>DÖRDÜNCÜ GRUP T</v>
          </cell>
          <cell r="E3267">
            <v>380000</v>
          </cell>
          <cell r="F3267">
            <v>0</v>
          </cell>
          <cell r="G3267">
            <v>380000</v>
          </cell>
          <cell r="H3267">
            <v>0</v>
          </cell>
        </row>
        <row r="3268">
          <cell r="C3268" t="str">
            <v>99702050901</v>
          </cell>
          <cell r="D3268" t="str">
            <v>ALACAĞIN TEMLİK</v>
          </cell>
          <cell r="E3268">
            <v>25273691671000</v>
          </cell>
          <cell r="F3268">
            <v>22752120904000</v>
          </cell>
          <cell r="G3268">
            <v>2521570767000</v>
          </cell>
          <cell r="H3268">
            <v>0</v>
          </cell>
        </row>
        <row r="3269">
          <cell r="C3269" t="str">
            <v>99702050902</v>
          </cell>
          <cell r="D3269" t="str">
            <v>ALACAĞIN TEMLİK</v>
          </cell>
          <cell r="E3269">
            <v>1491000</v>
          </cell>
          <cell r="F3269">
            <v>76000</v>
          </cell>
          <cell r="G3269">
            <v>1415000</v>
          </cell>
          <cell r="H3269">
            <v>0</v>
          </cell>
        </row>
        <row r="3270">
          <cell r="C3270" t="str">
            <v>99702050921</v>
          </cell>
          <cell r="D3270" t="str">
            <v>ALACAĞIN TEMLİK</v>
          </cell>
          <cell r="E3270">
            <v>380000</v>
          </cell>
          <cell r="F3270">
            <v>0</v>
          </cell>
          <cell r="G3270">
            <v>380000</v>
          </cell>
          <cell r="H3270">
            <v>0</v>
          </cell>
        </row>
        <row r="3271">
          <cell r="C3271" t="str">
            <v>99703901</v>
          </cell>
          <cell r="D3271" t="str">
            <v>ITH.VESAIK CUZD</v>
          </cell>
          <cell r="E3271">
            <v>196755028133940</v>
          </cell>
          <cell r="F3271">
            <v>169693354151922</v>
          </cell>
          <cell r="G3271">
            <v>27061673982018.301</v>
          </cell>
          <cell r="H3271">
            <v>0</v>
          </cell>
        </row>
        <row r="3272">
          <cell r="C3272" t="str">
            <v>99703902</v>
          </cell>
          <cell r="D3272" t="str">
            <v>ITH.VESAIK CUZD</v>
          </cell>
          <cell r="E3272">
            <v>20138343.530000001</v>
          </cell>
          <cell r="F3272">
            <v>18211349.829999998</v>
          </cell>
          <cell r="G3272">
            <v>1926993.7</v>
          </cell>
          <cell r="H3272">
            <v>0</v>
          </cell>
        </row>
        <row r="3273">
          <cell r="C3273" t="str">
            <v>99703911</v>
          </cell>
          <cell r="D3273" t="str">
            <v>ITH.VESAIK CUZD</v>
          </cell>
          <cell r="E3273">
            <v>34000</v>
          </cell>
          <cell r="F3273">
            <v>0</v>
          </cell>
          <cell r="G3273">
            <v>34000</v>
          </cell>
          <cell r="H3273">
            <v>0</v>
          </cell>
        </row>
        <row r="3274">
          <cell r="C3274" t="str">
            <v>99703913</v>
          </cell>
          <cell r="D3274" t="str">
            <v>ITH.VESAIK CUZD</v>
          </cell>
          <cell r="E3274">
            <v>8439384</v>
          </cell>
          <cell r="F3274">
            <v>0</v>
          </cell>
          <cell r="G3274">
            <v>8439384</v>
          </cell>
          <cell r="H3274">
            <v>0</v>
          </cell>
        </row>
        <row r="3275">
          <cell r="C3275" t="str">
            <v>99703921</v>
          </cell>
          <cell r="D3275" t="str">
            <v>ITH.VESAIK CUZD</v>
          </cell>
          <cell r="E3275">
            <v>57025547.549999997</v>
          </cell>
          <cell r="F3275">
            <v>41277091.560000002</v>
          </cell>
          <cell r="G3275">
            <v>15748455.99</v>
          </cell>
          <cell r="H3275">
            <v>0</v>
          </cell>
        </row>
        <row r="3276">
          <cell r="C3276" t="str">
            <v>997030901</v>
          </cell>
          <cell r="D3276" t="str">
            <v>TAHSIL VESAIKI</v>
          </cell>
          <cell r="E3276">
            <v>194445693501192</v>
          </cell>
          <cell r="F3276">
            <v>168254563519333</v>
          </cell>
          <cell r="G3276">
            <v>26191129981859.102</v>
          </cell>
          <cell r="H3276">
            <v>0</v>
          </cell>
        </row>
        <row r="3277">
          <cell r="C3277" t="str">
            <v>997030902</v>
          </cell>
          <cell r="D3277" t="str">
            <v>TAHSIL VESAIKI</v>
          </cell>
          <cell r="E3277">
            <v>18976685.530000001</v>
          </cell>
          <cell r="F3277">
            <v>17686158.620000001</v>
          </cell>
          <cell r="G3277">
            <v>1290526.9099999999</v>
          </cell>
          <cell r="H3277">
            <v>0</v>
          </cell>
        </row>
        <row r="3278">
          <cell r="C3278" t="str">
            <v>997030911</v>
          </cell>
          <cell r="D3278" t="str">
            <v>TAHSIL VESAIKI</v>
          </cell>
          <cell r="E3278">
            <v>34000</v>
          </cell>
          <cell r="F3278">
            <v>0</v>
          </cell>
          <cell r="G3278">
            <v>34000</v>
          </cell>
          <cell r="H3278">
            <v>0</v>
          </cell>
        </row>
        <row r="3279">
          <cell r="C3279" t="str">
            <v>997030913</v>
          </cell>
          <cell r="D3279" t="str">
            <v>TAHSIL VESAIKI</v>
          </cell>
          <cell r="E3279">
            <v>8439384</v>
          </cell>
          <cell r="F3279">
            <v>0</v>
          </cell>
          <cell r="G3279">
            <v>8439384</v>
          </cell>
          <cell r="H3279">
            <v>0</v>
          </cell>
        </row>
        <row r="3280">
          <cell r="C3280" t="str">
            <v>997030921</v>
          </cell>
          <cell r="D3280" t="str">
            <v>TAHSIL VESAIKI</v>
          </cell>
          <cell r="E3280">
            <v>56175547.549999997</v>
          </cell>
          <cell r="F3280">
            <v>40427091.560000002</v>
          </cell>
          <cell r="G3280">
            <v>15748455.99</v>
          </cell>
          <cell r="H3280">
            <v>0</v>
          </cell>
        </row>
        <row r="3281">
          <cell r="C3281" t="str">
            <v>997031901</v>
          </cell>
          <cell r="D3281" t="str">
            <v>AKREDITIF VESAI</v>
          </cell>
          <cell r="E3281">
            <v>2309334632748.4199</v>
          </cell>
          <cell r="F3281">
            <v>1438790632589.21</v>
          </cell>
          <cell r="G3281">
            <v>870544000159.20996</v>
          </cell>
          <cell r="H3281">
            <v>0</v>
          </cell>
        </row>
        <row r="3282">
          <cell r="C3282" t="str">
            <v>997031902</v>
          </cell>
          <cell r="D3282" t="str">
            <v>AKREDITIF VESAI</v>
          </cell>
          <cell r="E3282">
            <v>1161658</v>
          </cell>
          <cell r="F3282">
            <v>525191.21</v>
          </cell>
          <cell r="G3282">
            <v>636466.79</v>
          </cell>
          <cell r="H3282">
            <v>0</v>
          </cell>
        </row>
        <row r="3283">
          <cell r="C3283" t="str">
            <v>997031921</v>
          </cell>
          <cell r="D3283" t="str">
            <v>AKREDITIF VESAI</v>
          </cell>
          <cell r="E3283">
            <v>850000</v>
          </cell>
          <cell r="F3283">
            <v>850000</v>
          </cell>
          <cell r="G3283">
            <v>0</v>
          </cell>
          <cell r="H3283">
            <v>0</v>
          </cell>
        </row>
        <row r="3284">
          <cell r="C3284" t="str">
            <v>99704901</v>
          </cell>
          <cell r="D3284" t="str">
            <v>DOV.IHR.TAHSIL</v>
          </cell>
          <cell r="E3284">
            <v>30991218447156.801</v>
          </cell>
          <cell r="F3284">
            <v>29193705820993.199</v>
          </cell>
          <cell r="G3284">
            <v>1797512626163.6001</v>
          </cell>
          <cell r="H3284">
            <v>0</v>
          </cell>
        </row>
        <row r="3285">
          <cell r="C3285" t="str">
            <v>99704902</v>
          </cell>
          <cell r="D3285" t="str">
            <v>DOV.IHR.TAHSIL</v>
          </cell>
          <cell r="E3285">
            <v>9256614</v>
          </cell>
          <cell r="F3285">
            <v>8485916.0600000005</v>
          </cell>
          <cell r="G3285">
            <v>770697.94</v>
          </cell>
          <cell r="H3285">
            <v>0</v>
          </cell>
        </row>
        <row r="3286">
          <cell r="C3286" t="str">
            <v>99704907</v>
          </cell>
          <cell r="D3286" t="str">
            <v>DOV.IHR.TAHSIL</v>
          </cell>
          <cell r="E3286">
            <v>68415.12</v>
          </cell>
          <cell r="F3286">
            <v>68415.12</v>
          </cell>
          <cell r="G3286">
            <v>0</v>
          </cell>
          <cell r="H3286">
            <v>0</v>
          </cell>
        </row>
        <row r="3287">
          <cell r="C3287" t="str">
            <v>99704910</v>
          </cell>
          <cell r="D3287" t="str">
            <v>DOV.IHR.TAHSIL</v>
          </cell>
          <cell r="E3287">
            <v>242607.68</v>
          </cell>
          <cell r="F3287">
            <v>242607.68</v>
          </cell>
          <cell r="G3287">
            <v>0</v>
          </cell>
          <cell r="H3287">
            <v>0</v>
          </cell>
        </row>
        <row r="3288">
          <cell r="C3288" t="str">
            <v>99704917</v>
          </cell>
          <cell r="D3288" t="str">
            <v>DOV.IHR.TAHSIL</v>
          </cell>
          <cell r="E3288">
            <v>403875.37</v>
          </cell>
          <cell r="F3288">
            <v>296827.19</v>
          </cell>
          <cell r="G3288">
            <v>107048.18</v>
          </cell>
          <cell r="H3288">
            <v>0</v>
          </cell>
        </row>
        <row r="3289">
          <cell r="C3289" t="str">
            <v>99704921</v>
          </cell>
          <cell r="D3289" t="str">
            <v>DOV.IHR.TAHSIL</v>
          </cell>
          <cell r="E3289">
            <v>4203553.0199999996</v>
          </cell>
          <cell r="F3289">
            <v>3874762.74</v>
          </cell>
          <cell r="G3289">
            <v>328790.28000000003</v>
          </cell>
          <cell r="H3289">
            <v>0</v>
          </cell>
        </row>
        <row r="3290">
          <cell r="C3290" t="str">
            <v>997040902</v>
          </cell>
          <cell r="D3290" t="str">
            <v>CUZDAN</v>
          </cell>
          <cell r="E3290">
            <v>169283.6</v>
          </cell>
          <cell r="F3290">
            <v>169283.6</v>
          </cell>
          <cell r="G3290">
            <v>0</v>
          </cell>
          <cell r="H3290">
            <v>0</v>
          </cell>
        </row>
        <row r="3291">
          <cell r="C3291" t="str">
            <v>997042901</v>
          </cell>
          <cell r="D3291" t="str">
            <v>MUHABIR</v>
          </cell>
          <cell r="E3291">
            <v>30991218447156.801</v>
          </cell>
          <cell r="F3291">
            <v>29193705820993.199</v>
          </cell>
          <cell r="G3291">
            <v>1797512626163.6001</v>
          </cell>
          <cell r="H3291">
            <v>0</v>
          </cell>
        </row>
        <row r="3292">
          <cell r="C3292" t="str">
            <v>997042902</v>
          </cell>
          <cell r="D3292" t="str">
            <v>MUHABIR</v>
          </cell>
          <cell r="E3292">
            <v>9087330.4000000004</v>
          </cell>
          <cell r="F3292">
            <v>8316632.46</v>
          </cell>
          <cell r="G3292">
            <v>770697.94</v>
          </cell>
          <cell r="H3292">
            <v>0</v>
          </cell>
        </row>
        <row r="3293">
          <cell r="C3293" t="str">
            <v>997042907</v>
          </cell>
          <cell r="D3293" t="str">
            <v>MUHABIR</v>
          </cell>
          <cell r="E3293">
            <v>68415.12</v>
          </cell>
          <cell r="F3293">
            <v>68415.12</v>
          </cell>
          <cell r="G3293">
            <v>0</v>
          </cell>
          <cell r="H3293">
            <v>0</v>
          </cell>
        </row>
        <row r="3294">
          <cell r="C3294" t="str">
            <v>997042910</v>
          </cell>
          <cell r="D3294" t="str">
            <v>MUHABIR</v>
          </cell>
          <cell r="E3294">
            <v>242607.68</v>
          </cell>
          <cell r="F3294">
            <v>242607.68</v>
          </cell>
          <cell r="G3294">
            <v>0</v>
          </cell>
          <cell r="H3294">
            <v>0</v>
          </cell>
        </row>
        <row r="3295">
          <cell r="C3295" t="str">
            <v>997042917</v>
          </cell>
          <cell r="D3295" t="str">
            <v>MUHABIR</v>
          </cell>
          <cell r="E3295">
            <v>403875.37</v>
          </cell>
          <cell r="F3295">
            <v>296827.19</v>
          </cell>
          <cell r="G3295">
            <v>107048.18</v>
          </cell>
          <cell r="H3295">
            <v>0</v>
          </cell>
        </row>
        <row r="3296">
          <cell r="C3296" t="str">
            <v>997042921</v>
          </cell>
          <cell r="D3296" t="str">
            <v>MUHABIR</v>
          </cell>
          <cell r="E3296">
            <v>4203553.0199999996</v>
          </cell>
          <cell r="F3296">
            <v>3874762.74</v>
          </cell>
          <cell r="G3296">
            <v>328790.28000000003</v>
          </cell>
          <cell r="H3296">
            <v>0</v>
          </cell>
        </row>
        <row r="3297">
          <cell r="C3297" t="str">
            <v>99707901</v>
          </cell>
          <cell r="D3297" t="str">
            <v>KABUL KREDILI P</v>
          </cell>
          <cell r="E3297">
            <v>32912557121918</v>
          </cell>
          <cell r="F3297">
            <v>27863560081702.301</v>
          </cell>
          <cell r="G3297">
            <v>5048997040215.7305</v>
          </cell>
          <cell r="H3297">
            <v>0</v>
          </cell>
        </row>
        <row r="3298">
          <cell r="C3298" t="str">
            <v>99707902</v>
          </cell>
          <cell r="D3298" t="str">
            <v>KABUL KREDILI P</v>
          </cell>
          <cell r="E3298">
            <v>197575</v>
          </cell>
          <cell r="F3298">
            <v>0</v>
          </cell>
          <cell r="G3298">
            <v>197575</v>
          </cell>
          <cell r="H3298">
            <v>0</v>
          </cell>
        </row>
        <row r="3299">
          <cell r="C3299" t="str">
            <v>99707913</v>
          </cell>
          <cell r="D3299" t="str">
            <v>KABUL KREDILI P</v>
          </cell>
          <cell r="E3299">
            <v>86960000</v>
          </cell>
          <cell r="F3299">
            <v>1340000</v>
          </cell>
          <cell r="G3299">
            <v>85620000</v>
          </cell>
          <cell r="H3299">
            <v>0</v>
          </cell>
        </row>
        <row r="3300">
          <cell r="C3300" t="str">
            <v>99707921</v>
          </cell>
          <cell r="D3300" t="str">
            <v>KABUL KREDILI P</v>
          </cell>
          <cell r="E3300">
            <v>3578839.89</v>
          </cell>
          <cell r="F3300">
            <v>1136116.6200000001</v>
          </cell>
          <cell r="G3300">
            <v>2442723.27</v>
          </cell>
          <cell r="H3300">
            <v>0</v>
          </cell>
        </row>
        <row r="3301">
          <cell r="C3301" t="str">
            <v>99711901</v>
          </cell>
          <cell r="D3301" t="str">
            <v>TAHSIL SENETLER</v>
          </cell>
          <cell r="E3301">
            <v>551229665973442</v>
          </cell>
          <cell r="F3301">
            <v>494668484389723</v>
          </cell>
          <cell r="G3301">
            <v>56561181583719</v>
          </cell>
          <cell r="H3301">
            <v>0</v>
          </cell>
        </row>
        <row r="3302">
          <cell r="C3302" t="str">
            <v>99711902</v>
          </cell>
          <cell r="D3302" t="str">
            <v>TAHSIL SENETLER</v>
          </cell>
          <cell r="E3302">
            <v>6813407165</v>
          </cell>
          <cell r="F3302">
            <v>6777376114</v>
          </cell>
          <cell r="G3302">
            <v>36031051</v>
          </cell>
          <cell r="H3302">
            <v>0</v>
          </cell>
        </row>
        <row r="3303">
          <cell r="C3303" t="str">
            <v>99711921</v>
          </cell>
          <cell r="D3303" t="str">
            <v>TAHSIL SENETLER</v>
          </cell>
          <cell r="E3303">
            <v>7590508</v>
          </cell>
          <cell r="F3303">
            <v>2871834</v>
          </cell>
          <cell r="G3303">
            <v>4718674</v>
          </cell>
          <cell r="H3303">
            <v>0</v>
          </cell>
        </row>
        <row r="3304">
          <cell r="C3304" t="str">
            <v>997110901</v>
          </cell>
          <cell r="D3304" t="str">
            <v>CUZ.TAHSIL SENE</v>
          </cell>
          <cell r="E3304">
            <v>545769025634924</v>
          </cell>
          <cell r="F3304">
            <v>490016760907301</v>
          </cell>
          <cell r="G3304">
            <v>55752264727623</v>
          </cell>
          <cell r="H3304">
            <v>0</v>
          </cell>
        </row>
        <row r="3305">
          <cell r="C3305" t="str">
            <v>997110902</v>
          </cell>
          <cell r="D3305" t="str">
            <v>CUZ.TAHSIL SENE</v>
          </cell>
          <cell r="E3305">
            <v>6812258784</v>
          </cell>
          <cell r="F3305">
            <v>6776730535</v>
          </cell>
          <cell r="G3305">
            <v>35528249</v>
          </cell>
          <cell r="H3305">
            <v>0</v>
          </cell>
        </row>
        <row r="3306">
          <cell r="C3306" t="str">
            <v>997110921</v>
          </cell>
          <cell r="D3306" t="str">
            <v>CUZ.TAHSIL SENE</v>
          </cell>
          <cell r="E3306">
            <v>7145722</v>
          </cell>
          <cell r="F3306">
            <v>2505617</v>
          </cell>
          <cell r="G3306">
            <v>4640105</v>
          </cell>
          <cell r="H3306">
            <v>0</v>
          </cell>
        </row>
        <row r="3307">
          <cell r="C3307" t="str">
            <v>997111901</v>
          </cell>
          <cell r="D3307" t="str">
            <v>SUB.TAHSIL SENE</v>
          </cell>
          <cell r="E3307">
            <v>3623248572254</v>
          </cell>
          <cell r="F3307">
            <v>3053692715225</v>
          </cell>
          <cell r="G3307">
            <v>569555857029</v>
          </cell>
          <cell r="H3307">
            <v>0</v>
          </cell>
        </row>
        <row r="3308">
          <cell r="C3308" t="str">
            <v>997111902</v>
          </cell>
          <cell r="D3308" t="str">
            <v>SUB.TAHSIL SENE</v>
          </cell>
          <cell r="E3308">
            <v>786485</v>
          </cell>
          <cell r="F3308">
            <v>425681</v>
          </cell>
          <cell r="G3308">
            <v>360804</v>
          </cell>
          <cell r="H3308">
            <v>0</v>
          </cell>
        </row>
        <row r="3309">
          <cell r="C3309" t="str">
            <v>997111921</v>
          </cell>
          <cell r="D3309" t="str">
            <v>SUB.TAHSIL SENE</v>
          </cell>
          <cell r="E3309">
            <v>375771</v>
          </cell>
          <cell r="F3309">
            <v>326465</v>
          </cell>
          <cell r="G3309">
            <v>49306</v>
          </cell>
          <cell r="H3309">
            <v>0</v>
          </cell>
        </row>
        <row r="3310">
          <cell r="C3310" t="str">
            <v>997112901</v>
          </cell>
          <cell r="D3310" t="str">
            <v>MUH.TAHSIL SENE</v>
          </cell>
          <cell r="E3310">
            <v>252994007216</v>
          </cell>
          <cell r="F3310">
            <v>228589794779</v>
          </cell>
          <cell r="G3310">
            <v>24404212437</v>
          </cell>
          <cell r="H3310">
            <v>0</v>
          </cell>
        </row>
        <row r="3311">
          <cell r="C3311" t="str">
            <v>997112902</v>
          </cell>
          <cell r="D3311" t="str">
            <v>MUH.TAHSIL SENE</v>
          </cell>
          <cell r="E3311">
            <v>41534</v>
          </cell>
          <cell r="F3311">
            <v>30040</v>
          </cell>
          <cell r="G3311">
            <v>11494</v>
          </cell>
          <cell r="H3311">
            <v>0</v>
          </cell>
        </row>
        <row r="3312">
          <cell r="C3312" t="str">
            <v>997112921</v>
          </cell>
          <cell r="D3312" t="str">
            <v>MUH.TAHSIL SENE</v>
          </cell>
          <cell r="E3312">
            <v>20399</v>
          </cell>
          <cell r="F3312">
            <v>14770</v>
          </cell>
          <cell r="G3312">
            <v>5629</v>
          </cell>
          <cell r="H3312">
            <v>0</v>
          </cell>
        </row>
        <row r="3313">
          <cell r="C3313" t="str">
            <v>997113901</v>
          </cell>
          <cell r="D3313" t="str">
            <v>YP TAHSIL SEN.P</v>
          </cell>
          <cell r="E3313">
            <v>1171633189173</v>
          </cell>
          <cell r="F3313">
            <v>993777326543</v>
          </cell>
          <cell r="G3313">
            <v>177855862630</v>
          </cell>
          <cell r="H3313">
            <v>0</v>
          </cell>
        </row>
        <row r="3314">
          <cell r="C3314" t="str">
            <v>997113902</v>
          </cell>
          <cell r="D3314" t="str">
            <v>YP TAHSIL SEN.P</v>
          </cell>
          <cell r="E3314">
            <v>293237</v>
          </cell>
          <cell r="F3314">
            <v>189858</v>
          </cell>
          <cell r="G3314">
            <v>103379</v>
          </cell>
          <cell r="H3314">
            <v>0</v>
          </cell>
        </row>
        <row r="3315">
          <cell r="C3315" t="str">
            <v>997113921</v>
          </cell>
          <cell r="D3315" t="str">
            <v>YP TAHSIL SEN.P</v>
          </cell>
          <cell r="E3315">
            <v>48616</v>
          </cell>
          <cell r="F3315">
            <v>24982</v>
          </cell>
          <cell r="G3315">
            <v>23634</v>
          </cell>
          <cell r="H3315">
            <v>0</v>
          </cell>
        </row>
        <row r="3316">
          <cell r="C3316" t="str">
            <v>997114901</v>
          </cell>
          <cell r="D3316" t="str">
            <v>PRTS.VADE.TAHSİ</v>
          </cell>
          <cell r="E3316">
            <v>412764569875</v>
          </cell>
          <cell r="F3316">
            <v>375663645875</v>
          </cell>
          <cell r="G3316">
            <v>37100924000</v>
          </cell>
          <cell r="H3316">
            <v>0</v>
          </cell>
        </row>
        <row r="3317">
          <cell r="C3317" t="str">
            <v>997114902</v>
          </cell>
          <cell r="D3317" t="str">
            <v>PRTS.VADE.TAHSİ</v>
          </cell>
          <cell r="E3317">
            <v>27125</v>
          </cell>
          <cell r="F3317">
            <v>0</v>
          </cell>
          <cell r="G3317">
            <v>27125</v>
          </cell>
          <cell r="H3317">
            <v>0</v>
          </cell>
        </row>
        <row r="3318">
          <cell r="C3318" t="str">
            <v>99713901</v>
          </cell>
          <cell r="D3318" t="str">
            <v>AVAL VERİLEN SE</v>
          </cell>
          <cell r="E3318">
            <v>21892795411000</v>
          </cell>
          <cell r="F3318">
            <v>18422747699000</v>
          </cell>
          <cell r="G3318">
            <v>3470047712000</v>
          </cell>
          <cell r="H3318">
            <v>0</v>
          </cell>
        </row>
        <row r="3319">
          <cell r="C3319" t="str">
            <v>99713902</v>
          </cell>
          <cell r="D3319" t="str">
            <v>AVAL VERİLEN SE</v>
          </cell>
          <cell r="E3319">
            <v>2537000</v>
          </cell>
          <cell r="F3319">
            <v>0</v>
          </cell>
          <cell r="G3319">
            <v>2537000</v>
          </cell>
          <cell r="H3319">
            <v>0</v>
          </cell>
        </row>
        <row r="3320">
          <cell r="C3320" t="str">
            <v>99717901</v>
          </cell>
          <cell r="D3320" t="str">
            <v>LEH.VER.TEMINAT</v>
          </cell>
          <cell r="E3320">
            <v>6411908380000</v>
          </cell>
          <cell r="F3320">
            <v>5851120220000</v>
          </cell>
          <cell r="G3320">
            <v>560788160000</v>
          </cell>
          <cell r="H3320">
            <v>0</v>
          </cell>
        </row>
        <row r="3321">
          <cell r="C3321" t="str">
            <v>99717902</v>
          </cell>
          <cell r="D3321" t="str">
            <v>LEH.VER.TEMINAT</v>
          </cell>
          <cell r="E3321">
            <v>428000</v>
          </cell>
          <cell r="F3321">
            <v>18000</v>
          </cell>
          <cell r="G3321">
            <v>410000</v>
          </cell>
          <cell r="H3321">
            <v>0</v>
          </cell>
        </row>
        <row r="3322">
          <cell r="C3322" t="str">
            <v>99718901</v>
          </cell>
          <cell r="D3322" t="str">
            <v>YP SOZLESME VER</v>
          </cell>
          <cell r="E3322">
            <v>4237002346361430</v>
          </cell>
          <cell r="F3322">
            <v>3717185279584690</v>
          </cell>
          <cell r="G3322">
            <v>519817066776748</v>
          </cell>
          <cell r="H3322">
            <v>0</v>
          </cell>
        </row>
        <row r="3323">
          <cell r="C3323" t="str">
            <v>99718902</v>
          </cell>
          <cell r="D3323" t="str">
            <v>YP SOZLESME VER</v>
          </cell>
          <cell r="E3323">
            <v>71567048244</v>
          </cell>
          <cell r="F3323">
            <v>71261318393</v>
          </cell>
          <cell r="G3323">
            <v>305729851</v>
          </cell>
          <cell r="H3323">
            <v>0</v>
          </cell>
        </row>
        <row r="3324">
          <cell r="C3324" t="str">
            <v>99718921</v>
          </cell>
          <cell r="D3324" t="str">
            <v>YP SOZLESME VER</v>
          </cell>
          <cell r="E3324">
            <v>68549907.629999995</v>
          </cell>
          <cell r="F3324">
            <v>2654257.67</v>
          </cell>
          <cell r="G3324">
            <v>65895649.960000001</v>
          </cell>
          <cell r="H3324">
            <v>0</v>
          </cell>
        </row>
        <row r="3325">
          <cell r="C3325" t="str">
            <v>99719901</v>
          </cell>
          <cell r="D3325" t="str">
            <v>TAHSİLE CEK VER</v>
          </cell>
          <cell r="E3325">
            <v>1070141182221950</v>
          </cell>
          <cell r="F3325">
            <v>965969063314869</v>
          </cell>
          <cell r="G3325">
            <v>104172118907090</v>
          </cell>
          <cell r="H3325">
            <v>0</v>
          </cell>
        </row>
        <row r="3326">
          <cell r="C3326" t="str">
            <v>99719902</v>
          </cell>
          <cell r="D3326" t="str">
            <v>TAHSİLE CEK VER</v>
          </cell>
          <cell r="E3326">
            <v>102012706.56</v>
          </cell>
          <cell r="F3326">
            <v>31123248.5</v>
          </cell>
          <cell r="G3326">
            <v>70889458.060000002</v>
          </cell>
          <cell r="H3326">
            <v>0</v>
          </cell>
        </row>
        <row r="3327">
          <cell r="C3327" t="str">
            <v>99719917</v>
          </cell>
          <cell r="D3327" t="str">
            <v>TAHSİLE CEK VER</v>
          </cell>
          <cell r="E3327">
            <v>160669.06</v>
          </cell>
          <cell r="F3327">
            <v>97769.06</v>
          </cell>
          <cell r="G3327">
            <v>62900</v>
          </cell>
          <cell r="H3327">
            <v>0</v>
          </cell>
        </row>
        <row r="3328">
          <cell r="C3328" t="str">
            <v>99719918</v>
          </cell>
          <cell r="D3328" t="str">
            <v>TAHSİLE CEK VER</v>
          </cell>
          <cell r="E3328">
            <v>200000</v>
          </cell>
          <cell r="F3328">
            <v>0</v>
          </cell>
          <cell r="G3328">
            <v>200000</v>
          </cell>
          <cell r="H3328">
            <v>0</v>
          </cell>
        </row>
        <row r="3329">
          <cell r="C3329" t="str">
            <v>99719921</v>
          </cell>
          <cell r="D3329" t="str">
            <v>TAHSİLE CEK VER</v>
          </cell>
          <cell r="E3329">
            <v>6857561.4900000002</v>
          </cell>
          <cell r="F3329">
            <v>2320084.7599999998</v>
          </cell>
          <cell r="G3329">
            <v>4537476.7300000004</v>
          </cell>
          <cell r="H3329">
            <v>0</v>
          </cell>
        </row>
        <row r="3330">
          <cell r="C3330" t="str">
            <v>99721901</v>
          </cell>
          <cell r="D3330" t="str">
            <v>GECİKMİŞ ALACAK</v>
          </cell>
          <cell r="E3330">
            <v>344336443152873</v>
          </cell>
          <cell r="F3330">
            <v>314192348661906</v>
          </cell>
          <cell r="G3330">
            <v>30144094490967.199</v>
          </cell>
          <cell r="H3330">
            <v>0</v>
          </cell>
        </row>
        <row r="3331">
          <cell r="C3331" t="str">
            <v>99721902</v>
          </cell>
          <cell r="D3331" t="str">
            <v>GECİKMİŞ ALACAK</v>
          </cell>
          <cell r="E3331">
            <v>10847504.9</v>
          </cell>
          <cell r="F3331">
            <v>2046380.51</v>
          </cell>
          <cell r="G3331">
            <v>8801124.3900000006</v>
          </cell>
          <cell r="H3331">
            <v>0</v>
          </cell>
        </row>
        <row r="3332">
          <cell r="C3332" t="str">
            <v>99721921</v>
          </cell>
          <cell r="D3332" t="str">
            <v>GECİKMİŞ ALACAK</v>
          </cell>
          <cell r="E3332">
            <v>11877756.07</v>
          </cell>
          <cell r="F3332">
            <v>139940.70000000001</v>
          </cell>
          <cell r="G3332">
            <v>11737815.369999999</v>
          </cell>
          <cell r="H3332">
            <v>0</v>
          </cell>
        </row>
        <row r="3333">
          <cell r="C3333" t="str">
            <v>99723901</v>
          </cell>
          <cell r="D3333" t="str">
            <v>KAN.TAK.ALINAN</v>
          </cell>
          <cell r="E3333">
            <v>64486434320</v>
          </cell>
          <cell r="F3333">
            <v>58552257357</v>
          </cell>
          <cell r="G3333">
            <v>5934176963</v>
          </cell>
          <cell r="H3333">
            <v>0</v>
          </cell>
        </row>
        <row r="3334">
          <cell r="C3334" t="str">
            <v>99723921</v>
          </cell>
          <cell r="D3334" t="str">
            <v>KAN.TAK.ALINAN</v>
          </cell>
          <cell r="E3334">
            <v>3847</v>
          </cell>
          <cell r="F3334">
            <v>0</v>
          </cell>
          <cell r="G3334">
            <v>3847</v>
          </cell>
          <cell r="H3334">
            <v>0</v>
          </cell>
        </row>
        <row r="3335">
          <cell r="C3335" t="str">
            <v>99724901</v>
          </cell>
          <cell r="D3335" t="str">
            <v>TAZMİN ED.TEM.M</v>
          </cell>
          <cell r="E3335">
            <v>231209095024</v>
          </cell>
          <cell r="F3335">
            <v>209932749081</v>
          </cell>
          <cell r="G3335">
            <v>21276345943</v>
          </cell>
          <cell r="H3335">
            <v>0</v>
          </cell>
        </row>
        <row r="3336">
          <cell r="C3336" t="str">
            <v>99724921</v>
          </cell>
          <cell r="D3336" t="str">
            <v>TAZMİN ED.TEM.M</v>
          </cell>
          <cell r="E3336">
            <v>13793</v>
          </cell>
          <cell r="F3336">
            <v>0</v>
          </cell>
          <cell r="G3336">
            <v>13793</v>
          </cell>
          <cell r="H3336">
            <v>0</v>
          </cell>
        </row>
        <row r="3337">
          <cell r="C3337" t="str">
            <v>99725901</v>
          </cell>
          <cell r="D3337" t="str">
            <v>YP ENDEKSELEN A</v>
          </cell>
          <cell r="E3337">
            <v>5111310027592.1797</v>
          </cell>
          <cell r="F3337">
            <v>4651272775268.75</v>
          </cell>
          <cell r="G3337">
            <v>460037252323.42999</v>
          </cell>
          <cell r="H3337">
            <v>0</v>
          </cell>
        </row>
        <row r="3338">
          <cell r="C3338" t="str">
            <v>99725907</v>
          </cell>
          <cell r="D3338" t="str">
            <v>YP ENDEKSELEN A</v>
          </cell>
          <cell r="E3338">
            <v>2200219.5699999998</v>
          </cell>
          <cell r="F3338">
            <v>0</v>
          </cell>
          <cell r="G3338">
            <v>2200219.5699999998</v>
          </cell>
          <cell r="H3338">
            <v>0</v>
          </cell>
        </row>
        <row r="3339">
          <cell r="C3339" t="str">
            <v>99725921</v>
          </cell>
          <cell r="D3339" t="str">
            <v>YP ENDEKSELEN A</v>
          </cell>
          <cell r="E3339">
            <v>18044.03</v>
          </cell>
          <cell r="F3339">
            <v>15999.03</v>
          </cell>
          <cell r="G3339">
            <v>2045</v>
          </cell>
          <cell r="H3339">
            <v>0</v>
          </cell>
        </row>
        <row r="3340">
          <cell r="C3340" t="str">
            <v>99726901</v>
          </cell>
          <cell r="D3340" t="str">
            <v>SATILACAK GAYRİ</v>
          </cell>
          <cell r="E3340">
            <v>82821586555512</v>
          </cell>
          <cell r="F3340">
            <v>75190715445237</v>
          </cell>
          <cell r="G3340">
            <v>7630871110275</v>
          </cell>
          <cell r="H3340">
            <v>0</v>
          </cell>
        </row>
        <row r="3341">
          <cell r="C3341" t="str">
            <v>99726902</v>
          </cell>
          <cell r="D3341" t="str">
            <v>SATILACAK GAYRİ</v>
          </cell>
          <cell r="E3341">
            <v>738618</v>
          </cell>
          <cell r="F3341">
            <v>0</v>
          </cell>
          <cell r="G3341">
            <v>738618</v>
          </cell>
          <cell r="H3341">
            <v>0</v>
          </cell>
        </row>
        <row r="3342">
          <cell r="C3342" t="str">
            <v>99726921</v>
          </cell>
          <cell r="D3342" t="str">
            <v>SATILACAK GAYRİ</v>
          </cell>
          <cell r="E3342">
            <v>4326629</v>
          </cell>
          <cell r="F3342">
            <v>34631</v>
          </cell>
          <cell r="G3342">
            <v>4291998</v>
          </cell>
          <cell r="H3342">
            <v>0</v>
          </cell>
        </row>
        <row r="3343">
          <cell r="C3343" t="str">
            <v>99729901</v>
          </cell>
          <cell r="D3343" t="str">
            <v>İTFA EDİLECEK G</v>
          </cell>
          <cell r="E3343">
            <v>216666735615610</v>
          </cell>
          <cell r="F3343">
            <v>199762003543042</v>
          </cell>
          <cell r="G3343">
            <v>16904732072568</v>
          </cell>
          <cell r="H3343">
            <v>0</v>
          </cell>
        </row>
        <row r="3344">
          <cell r="C3344" t="str">
            <v>99729902</v>
          </cell>
          <cell r="D3344" t="str">
            <v>İTFA EDİLECEK G</v>
          </cell>
          <cell r="E3344">
            <v>8644482</v>
          </cell>
          <cell r="F3344">
            <v>4489094</v>
          </cell>
          <cell r="G3344">
            <v>4155388</v>
          </cell>
          <cell r="H3344">
            <v>0</v>
          </cell>
        </row>
        <row r="3345">
          <cell r="C3345" t="str">
            <v>99729921</v>
          </cell>
          <cell r="D3345" t="str">
            <v>İTFA EDİLECEK G</v>
          </cell>
          <cell r="E3345">
            <v>7758329</v>
          </cell>
          <cell r="F3345">
            <v>483935</v>
          </cell>
          <cell r="G3345">
            <v>7274394</v>
          </cell>
          <cell r="H3345">
            <v>0</v>
          </cell>
        </row>
        <row r="3346">
          <cell r="C3346" t="str">
            <v>99730901</v>
          </cell>
          <cell r="D3346" t="str">
            <v>CEK KARNESI MEV</v>
          </cell>
          <cell r="E3346">
            <v>1191692663</v>
          </cell>
          <cell r="F3346">
            <v>927066026</v>
          </cell>
          <cell r="G3346">
            <v>264626637</v>
          </cell>
          <cell r="H3346">
            <v>0</v>
          </cell>
        </row>
        <row r="3347">
          <cell r="C3347" t="str">
            <v>99730902</v>
          </cell>
          <cell r="D3347" t="str">
            <v>CEK KARNESI MEV</v>
          </cell>
          <cell r="E3347">
            <v>458</v>
          </cell>
          <cell r="F3347">
            <v>304</v>
          </cell>
          <cell r="G3347">
            <v>154</v>
          </cell>
          <cell r="H3347">
            <v>0</v>
          </cell>
        </row>
        <row r="3348">
          <cell r="C3348" t="str">
            <v>99730921</v>
          </cell>
          <cell r="D3348" t="str">
            <v>CEK KARNESI MEV</v>
          </cell>
          <cell r="E3348">
            <v>117</v>
          </cell>
          <cell r="F3348">
            <v>82</v>
          </cell>
          <cell r="G3348">
            <v>35</v>
          </cell>
          <cell r="H3348">
            <v>0</v>
          </cell>
        </row>
        <row r="3349">
          <cell r="C3349" t="str">
            <v>997300901</v>
          </cell>
          <cell r="D3349" t="str">
            <v>10 YAPRAKLI CEK</v>
          </cell>
          <cell r="E3349">
            <v>917853795</v>
          </cell>
          <cell r="F3349">
            <v>731046009</v>
          </cell>
          <cell r="G3349">
            <v>186807786</v>
          </cell>
          <cell r="H3349">
            <v>0</v>
          </cell>
        </row>
        <row r="3350">
          <cell r="C3350" t="str">
            <v>997300902</v>
          </cell>
          <cell r="D3350" t="str">
            <v>10 YAPRAKLI CEK</v>
          </cell>
          <cell r="E3350">
            <v>352</v>
          </cell>
          <cell r="F3350">
            <v>247</v>
          </cell>
          <cell r="G3350">
            <v>105</v>
          </cell>
          <cell r="H3350">
            <v>0</v>
          </cell>
        </row>
        <row r="3351">
          <cell r="C3351" t="str">
            <v>997300921</v>
          </cell>
          <cell r="D3351" t="str">
            <v>10 YAPRAKLI CEK</v>
          </cell>
          <cell r="E3351">
            <v>94</v>
          </cell>
          <cell r="F3351">
            <v>66</v>
          </cell>
          <cell r="G3351">
            <v>28</v>
          </cell>
          <cell r="H3351">
            <v>0</v>
          </cell>
        </row>
        <row r="3352">
          <cell r="C3352" t="str">
            <v>997301901</v>
          </cell>
          <cell r="D3352" t="str">
            <v>25 YAPRAKLI CEK</v>
          </cell>
          <cell r="E3352">
            <v>273838868</v>
          </cell>
          <cell r="F3352">
            <v>196020017</v>
          </cell>
          <cell r="G3352">
            <v>77818851</v>
          </cell>
          <cell r="H3352">
            <v>0</v>
          </cell>
        </row>
        <row r="3353">
          <cell r="C3353" t="str">
            <v>997301902</v>
          </cell>
          <cell r="D3353" t="str">
            <v>25 YAPRAKLI CEK</v>
          </cell>
          <cell r="E3353">
            <v>106</v>
          </cell>
          <cell r="F3353">
            <v>57</v>
          </cell>
          <cell r="G3353">
            <v>49</v>
          </cell>
          <cell r="H3353">
            <v>0</v>
          </cell>
        </row>
        <row r="3354">
          <cell r="C3354" t="str">
            <v>997301921</v>
          </cell>
          <cell r="D3354" t="str">
            <v>25 YAPRAKLI CEK</v>
          </cell>
          <cell r="E3354">
            <v>23</v>
          </cell>
          <cell r="F3354">
            <v>16</v>
          </cell>
          <cell r="G3354">
            <v>7</v>
          </cell>
          <cell r="H3354">
            <v>0</v>
          </cell>
        </row>
        <row r="3355">
          <cell r="C3355" t="str">
            <v>99760901</v>
          </cell>
          <cell r="D3355" t="str">
            <v>ŞUBELERE TAHSİS</v>
          </cell>
          <cell r="E3355">
            <v>136777600000</v>
          </cell>
          <cell r="F3355">
            <v>0</v>
          </cell>
          <cell r="G3355">
            <v>136777600000</v>
          </cell>
          <cell r="H3355">
            <v>0</v>
          </cell>
        </row>
        <row r="3356">
          <cell r="C3356" t="str">
            <v>99760902</v>
          </cell>
          <cell r="D3356" t="str">
            <v>ŞUBELERE TAHSİS</v>
          </cell>
          <cell r="E3356">
            <v>100000</v>
          </cell>
          <cell r="F3356">
            <v>0</v>
          </cell>
          <cell r="G3356">
            <v>100000</v>
          </cell>
          <cell r="H3356">
            <v>0</v>
          </cell>
        </row>
        <row r="3357">
          <cell r="C3357" t="str">
            <v/>
          </cell>
          <cell r="E3357" t="str">
            <v>----------------------</v>
          </cell>
          <cell r="F3357" t="str">
            <v>----------------------</v>
          </cell>
          <cell r="G3357" t="str">
            <v>----------------------</v>
          </cell>
          <cell r="H3357" t="str">
            <v>----------------------</v>
          </cell>
        </row>
        <row r="3358">
          <cell r="C3358" t="str">
            <v>997HESAP</v>
          </cell>
          <cell r="D3358" t="str">
            <v>LAMI...:</v>
          </cell>
          <cell r="E3358">
            <v>9942529533767770</v>
          </cell>
          <cell r="F3358">
            <v>8717372624744130</v>
          </cell>
          <cell r="G3358">
            <v>1225156909023640</v>
          </cell>
          <cell r="H3358">
            <v>0</v>
          </cell>
        </row>
        <row r="3359">
          <cell r="C3359" t="str">
            <v/>
          </cell>
        </row>
        <row r="3360">
          <cell r="C3360" t="str">
            <v>998901</v>
          </cell>
          <cell r="D3360" t="str">
            <v>DIG.NAZIM HESAP</v>
          </cell>
          <cell r="E3360">
            <v>871436832890810</v>
          </cell>
          <cell r="F3360">
            <v>1556248611668780</v>
          </cell>
          <cell r="G3360">
            <v>0</v>
          </cell>
          <cell r="H3360">
            <v>684811778777975</v>
          </cell>
        </row>
        <row r="3361">
          <cell r="C3361" t="str">
            <v>99800901</v>
          </cell>
          <cell r="D3361" t="str">
            <v>TAH.SENET VEREN</v>
          </cell>
          <cell r="E3361">
            <v>18076693513312</v>
          </cell>
          <cell r="F3361">
            <v>36151515263142</v>
          </cell>
          <cell r="G3361">
            <v>0</v>
          </cell>
          <cell r="H3361">
            <v>18074821749830</v>
          </cell>
        </row>
        <row r="3362">
          <cell r="C3362" t="str">
            <v>99801901</v>
          </cell>
          <cell r="D3362" t="str">
            <v>TEM.SENET VEREN</v>
          </cell>
          <cell r="E3362">
            <v>106039262204792</v>
          </cell>
          <cell r="F3362">
            <v>330832547401595</v>
          </cell>
          <cell r="G3362">
            <v>0</v>
          </cell>
          <cell r="H3362">
            <v>224793285196803</v>
          </cell>
        </row>
        <row r="3363">
          <cell r="C3363" t="str">
            <v>99804901</v>
          </cell>
          <cell r="D3363" t="str">
            <v>REHINLI KIYMET</v>
          </cell>
          <cell r="E3363">
            <v>0</v>
          </cell>
          <cell r="F3363">
            <v>40000000000</v>
          </cell>
          <cell r="G3363">
            <v>0</v>
          </cell>
          <cell r="H3363">
            <v>40000000000</v>
          </cell>
        </row>
        <row r="3364">
          <cell r="C3364" t="str">
            <v>99807901</v>
          </cell>
          <cell r="D3364" t="str">
            <v>TAS.OL.AL.TEMIN</v>
          </cell>
          <cell r="E3364">
            <v>0</v>
          </cell>
          <cell r="F3364">
            <v>2</v>
          </cell>
          <cell r="G3364">
            <v>0</v>
          </cell>
          <cell r="H3364">
            <v>2</v>
          </cell>
        </row>
        <row r="3365">
          <cell r="C3365" t="str">
            <v>998073901</v>
          </cell>
          <cell r="D3365" t="str">
            <v>DIGER</v>
          </cell>
          <cell r="E3365">
            <v>0</v>
          </cell>
          <cell r="F3365">
            <v>2</v>
          </cell>
          <cell r="G3365">
            <v>0</v>
          </cell>
          <cell r="H3365">
            <v>2</v>
          </cell>
        </row>
        <row r="3366">
          <cell r="C3366" t="str">
            <v>99808901</v>
          </cell>
          <cell r="D3366" t="str">
            <v>TAKAS MUTABAKAT</v>
          </cell>
          <cell r="E3366">
            <v>728445180382951</v>
          </cell>
          <cell r="F3366">
            <v>886358787688778</v>
          </cell>
          <cell r="G3366">
            <v>0</v>
          </cell>
          <cell r="H3366">
            <v>157913607305827</v>
          </cell>
        </row>
        <row r="3367">
          <cell r="C3367" t="str">
            <v>998080901</v>
          </cell>
          <cell r="D3367" t="str">
            <v>TAKAS MUT. HESA</v>
          </cell>
          <cell r="E3367">
            <v>728445180382951</v>
          </cell>
          <cell r="F3367">
            <v>886358787688778</v>
          </cell>
          <cell r="G3367">
            <v>0</v>
          </cell>
          <cell r="H3367">
            <v>157913607305827</v>
          </cell>
        </row>
        <row r="3368">
          <cell r="C3368" t="str">
            <v>99809901</v>
          </cell>
          <cell r="D3368" t="str">
            <v>LEHIMIZE TEMINA</v>
          </cell>
          <cell r="E3368">
            <v>672105793400</v>
          </cell>
          <cell r="F3368">
            <v>1142178497409</v>
          </cell>
          <cell r="G3368">
            <v>0</v>
          </cell>
          <cell r="H3368">
            <v>470072704009</v>
          </cell>
        </row>
        <row r="3369">
          <cell r="C3369" t="str">
            <v>99810901</v>
          </cell>
          <cell r="D3369" t="str">
            <v>DUZ. TEM. SEN.V</v>
          </cell>
          <cell r="E3369">
            <v>0</v>
          </cell>
          <cell r="F3369">
            <v>26</v>
          </cell>
          <cell r="G3369">
            <v>0</v>
          </cell>
          <cell r="H3369">
            <v>26</v>
          </cell>
        </row>
        <row r="3370">
          <cell r="C3370" t="str">
            <v>99812901</v>
          </cell>
          <cell r="D3370" t="str">
            <v>KIYM.EVRAK VERE</v>
          </cell>
          <cell r="E3370">
            <v>13820962982896</v>
          </cell>
          <cell r="F3370">
            <v>212001856788406</v>
          </cell>
          <cell r="G3370">
            <v>0</v>
          </cell>
          <cell r="H3370">
            <v>198180893805510</v>
          </cell>
        </row>
        <row r="3371">
          <cell r="C3371" t="str">
            <v>99813901</v>
          </cell>
          <cell r="D3371" t="str">
            <v>HISSE SENETLERI</v>
          </cell>
          <cell r="E3371">
            <v>6000000</v>
          </cell>
          <cell r="F3371">
            <v>9619370000</v>
          </cell>
          <cell r="G3371">
            <v>0</v>
          </cell>
          <cell r="H3371">
            <v>9613370000</v>
          </cell>
        </row>
        <row r="3372">
          <cell r="C3372" t="str">
            <v>998130901</v>
          </cell>
          <cell r="D3372" t="str">
            <v>BORS. KAYIT. HI</v>
          </cell>
          <cell r="E3372">
            <v>0</v>
          </cell>
          <cell r="F3372">
            <v>485970000</v>
          </cell>
          <cell r="G3372">
            <v>0</v>
          </cell>
          <cell r="H3372">
            <v>485970000</v>
          </cell>
        </row>
        <row r="3373">
          <cell r="C3373" t="str">
            <v>998131901</v>
          </cell>
          <cell r="D3373" t="str">
            <v>BORS.KAYIT.OLMA</v>
          </cell>
          <cell r="E3373">
            <v>6000000</v>
          </cell>
          <cell r="F3373">
            <v>9133400000</v>
          </cell>
          <cell r="G3373">
            <v>0</v>
          </cell>
          <cell r="H3373">
            <v>9127400000</v>
          </cell>
        </row>
        <row r="3374">
          <cell r="C3374" t="str">
            <v>99819901</v>
          </cell>
          <cell r="D3374" t="str">
            <v>KIYMETLERIMIZI</v>
          </cell>
          <cell r="E3374">
            <v>81</v>
          </cell>
          <cell r="F3374">
            <v>596</v>
          </cell>
          <cell r="G3374">
            <v>0</v>
          </cell>
          <cell r="H3374">
            <v>515</v>
          </cell>
        </row>
        <row r="3375">
          <cell r="C3375" t="str">
            <v>99820901</v>
          </cell>
          <cell r="D3375" t="str">
            <v>EMANET KIY. MUD</v>
          </cell>
          <cell r="E3375">
            <v>0</v>
          </cell>
          <cell r="F3375">
            <v>25063904935098</v>
          </cell>
          <cell r="G3375">
            <v>0</v>
          </cell>
          <cell r="H3375">
            <v>25063904935098</v>
          </cell>
        </row>
        <row r="3376">
          <cell r="C3376" t="str">
            <v>99826901</v>
          </cell>
          <cell r="D3376" t="str">
            <v>SATILACAK GAYRI</v>
          </cell>
          <cell r="E3376">
            <v>4356471920161</v>
          </cell>
          <cell r="F3376">
            <v>6038734503761</v>
          </cell>
          <cell r="G3376">
            <v>0</v>
          </cell>
          <cell r="H3376">
            <v>1682262583600</v>
          </cell>
        </row>
        <row r="3377">
          <cell r="C3377" t="str">
            <v>99829901</v>
          </cell>
          <cell r="D3377" t="str">
            <v>YATIRIM TEŞVİK</v>
          </cell>
          <cell r="E3377">
            <v>0</v>
          </cell>
          <cell r="F3377">
            <v>6248422109160</v>
          </cell>
          <cell r="G3377">
            <v>0</v>
          </cell>
          <cell r="H3377">
            <v>6248422109160</v>
          </cell>
        </row>
        <row r="3378">
          <cell r="C3378" t="str">
            <v>99830901</v>
          </cell>
          <cell r="D3378" t="str">
            <v>CEK KARNELERİ</v>
          </cell>
          <cell r="E3378">
            <v>93210</v>
          </cell>
          <cell r="F3378">
            <v>109290</v>
          </cell>
          <cell r="G3378">
            <v>0</v>
          </cell>
          <cell r="H3378">
            <v>16080</v>
          </cell>
        </row>
        <row r="3379">
          <cell r="C3379" t="str">
            <v>998300901</v>
          </cell>
          <cell r="D3379" t="str">
            <v>10 YAPRAK CEK K</v>
          </cell>
          <cell r="E3379">
            <v>7726</v>
          </cell>
          <cell r="F3379">
            <v>8393</v>
          </cell>
          <cell r="G3379">
            <v>0</v>
          </cell>
          <cell r="H3379">
            <v>667</v>
          </cell>
        </row>
        <row r="3380">
          <cell r="C3380" t="str">
            <v>998301901</v>
          </cell>
          <cell r="D3380" t="str">
            <v>25 YAPRAK CEK K</v>
          </cell>
          <cell r="E3380">
            <v>14637</v>
          </cell>
          <cell r="F3380">
            <v>16692</v>
          </cell>
          <cell r="G3380">
            <v>0</v>
          </cell>
          <cell r="H3380">
            <v>2055</v>
          </cell>
        </row>
        <row r="3381">
          <cell r="C3381" t="str">
            <v>998302901</v>
          </cell>
          <cell r="D3381" t="str">
            <v>KONTİNYUS CEKLE</v>
          </cell>
          <cell r="E3381">
            <v>1300</v>
          </cell>
          <cell r="F3381">
            <v>1750</v>
          </cell>
          <cell r="G3381">
            <v>0</v>
          </cell>
          <cell r="H3381">
            <v>450</v>
          </cell>
        </row>
        <row r="3382">
          <cell r="C3382" t="str">
            <v>998303901</v>
          </cell>
          <cell r="D3382" t="str">
            <v>DOVİZİ NATIK CE</v>
          </cell>
          <cell r="E3382">
            <v>11</v>
          </cell>
          <cell r="F3382">
            <v>289</v>
          </cell>
          <cell r="G3382">
            <v>0</v>
          </cell>
          <cell r="H3382">
            <v>278</v>
          </cell>
        </row>
        <row r="3383">
          <cell r="C3383" t="str">
            <v>998304901</v>
          </cell>
          <cell r="D3383" t="str">
            <v>FATURA STOKU</v>
          </cell>
          <cell r="E3383">
            <v>64014</v>
          </cell>
          <cell r="F3383">
            <v>72472</v>
          </cell>
          <cell r="G3383">
            <v>0</v>
          </cell>
          <cell r="H3383">
            <v>8458</v>
          </cell>
        </row>
        <row r="3384">
          <cell r="C3384" t="str">
            <v>998305901</v>
          </cell>
          <cell r="D3384" t="str">
            <v>TEM.MEKTUBU MAT</v>
          </cell>
          <cell r="E3384">
            <v>5522</v>
          </cell>
          <cell r="F3384">
            <v>9077</v>
          </cell>
          <cell r="G3384">
            <v>0</v>
          </cell>
          <cell r="H3384">
            <v>3555</v>
          </cell>
        </row>
        <row r="3385">
          <cell r="C3385" t="str">
            <v>998307901</v>
          </cell>
          <cell r="D3385" t="str">
            <v>DSB MATBUALARI</v>
          </cell>
          <cell r="E3385">
            <v>0</v>
          </cell>
          <cell r="F3385">
            <v>540</v>
          </cell>
          <cell r="G3385">
            <v>0</v>
          </cell>
          <cell r="H3385">
            <v>540</v>
          </cell>
        </row>
        <row r="3386">
          <cell r="C3386" t="str">
            <v>998308901</v>
          </cell>
          <cell r="D3386" t="str">
            <v>İTFA EDİLMİŞ DE</v>
          </cell>
          <cell r="E3386">
            <v>0</v>
          </cell>
          <cell r="F3386">
            <v>76</v>
          </cell>
          <cell r="G3386">
            <v>0</v>
          </cell>
          <cell r="H3386">
            <v>76</v>
          </cell>
        </row>
        <row r="3387">
          <cell r="C3387" t="str">
            <v>998309901</v>
          </cell>
          <cell r="D3387" t="str">
            <v>İTFA EDİLMEMİŞ</v>
          </cell>
          <cell r="E3387">
            <v>0</v>
          </cell>
          <cell r="F3387">
            <v>1</v>
          </cell>
          <cell r="G3387">
            <v>0</v>
          </cell>
          <cell r="H3387">
            <v>1</v>
          </cell>
        </row>
        <row r="3388">
          <cell r="C3388" t="str">
            <v>99840901</v>
          </cell>
          <cell r="D3388" t="str">
            <v>KREDİ KARTLARI</v>
          </cell>
          <cell r="E3388">
            <v>0</v>
          </cell>
          <cell r="F3388">
            <v>44714600000000</v>
          </cell>
          <cell r="G3388">
            <v>0</v>
          </cell>
          <cell r="H3388">
            <v>44714600000000</v>
          </cell>
        </row>
        <row r="3389">
          <cell r="C3389" t="str">
            <v>998400901</v>
          </cell>
          <cell r="D3389" t="str">
            <v>KREDİ KARTI</v>
          </cell>
          <cell r="E3389">
            <v>0</v>
          </cell>
          <cell r="F3389">
            <v>44714600000000</v>
          </cell>
          <cell r="G3389">
            <v>0</v>
          </cell>
          <cell r="H3389">
            <v>44714600000000</v>
          </cell>
        </row>
        <row r="3390">
          <cell r="C3390" t="str">
            <v>99850901</v>
          </cell>
          <cell r="D3390" t="str">
            <v>MATRAHA EKLENEC</v>
          </cell>
          <cell r="E3390">
            <v>0</v>
          </cell>
          <cell r="F3390">
            <v>100</v>
          </cell>
          <cell r="G3390">
            <v>0</v>
          </cell>
          <cell r="H3390">
            <v>100</v>
          </cell>
        </row>
        <row r="3391">
          <cell r="C3391" t="str">
            <v>998500901</v>
          </cell>
          <cell r="D3391" t="str">
            <v>YASAL SIN. AS.A</v>
          </cell>
          <cell r="E3391">
            <v>0</v>
          </cell>
          <cell r="F3391">
            <v>100</v>
          </cell>
          <cell r="G3391">
            <v>0</v>
          </cell>
          <cell r="H3391">
            <v>100</v>
          </cell>
        </row>
        <row r="3392">
          <cell r="C3392" t="str">
            <v>99855901</v>
          </cell>
          <cell r="D3392" t="str">
            <v>YURT DISI MUHAB</v>
          </cell>
          <cell r="E3392">
            <v>26150000000</v>
          </cell>
          <cell r="F3392">
            <v>46445000000</v>
          </cell>
          <cell r="G3392">
            <v>0</v>
          </cell>
          <cell r="H3392">
            <v>20295000000</v>
          </cell>
        </row>
        <row r="3393">
          <cell r="C3393" t="str">
            <v>99860901</v>
          </cell>
          <cell r="D3393" t="str">
            <v>ŞUBELERE TAHSİS</v>
          </cell>
          <cell r="E3393">
            <v>0</v>
          </cell>
          <cell r="F3393">
            <v>7600000000000</v>
          </cell>
          <cell r="G3393">
            <v>0</v>
          </cell>
          <cell r="H3393">
            <v>7600000000000</v>
          </cell>
        </row>
        <row r="3394">
          <cell r="C3394" t="str">
            <v>99870901</v>
          </cell>
          <cell r="D3394" t="str">
            <v>KIRALIK KASALAR</v>
          </cell>
          <cell r="E3394">
            <v>7</v>
          </cell>
          <cell r="F3394">
            <v>1422</v>
          </cell>
          <cell r="G3394">
            <v>0</v>
          </cell>
          <cell r="H3394">
            <v>1415</v>
          </cell>
        </row>
        <row r="3395">
          <cell r="C3395" t="str">
            <v>998700901</v>
          </cell>
          <cell r="D3395" t="str">
            <v>KİRALIK KASALAR</v>
          </cell>
          <cell r="E3395">
            <v>7</v>
          </cell>
          <cell r="F3395">
            <v>1422</v>
          </cell>
          <cell r="G3395">
            <v>0</v>
          </cell>
          <cell r="H3395">
            <v>1415</v>
          </cell>
        </row>
        <row r="3396">
          <cell r="C3396" t="str">
            <v/>
          </cell>
          <cell r="E3396" t="str">
            <v>----------------------</v>
          </cell>
          <cell r="F3396" t="str">
            <v>----------------------</v>
          </cell>
          <cell r="G3396" t="str">
            <v>----------------------</v>
          </cell>
          <cell r="H3396" t="str">
            <v>----------------------</v>
          </cell>
        </row>
        <row r="3397">
          <cell r="C3397" t="str">
            <v>998HESAP</v>
          </cell>
          <cell r="D3397" t="str">
            <v>LAMI...:</v>
          </cell>
          <cell r="E3397">
            <v>871436832890810</v>
          </cell>
          <cell r="F3397">
            <v>1556248611668780</v>
          </cell>
          <cell r="G3397">
            <v>0</v>
          </cell>
          <cell r="H3397">
            <v>684811778777975</v>
          </cell>
        </row>
        <row r="3398">
          <cell r="C3398" t="str">
            <v/>
          </cell>
        </row>
        <row r="3399">
          <cell r="C3399" t="str">
            <v>999901</v>
          </cell>
          <cell r="D3399" t="str">
            <v>DIGER NAZIM HES</v>
          </cell>
          <cell r="E3399">
            <v>8717293605590680</v>
          </cell>
          <cell r="F3399">
            <v>9942449546722030</v>
          </cell>
          <cell r="G3399">
            <v>0</v>
          </cell>
          <cell r="H3399">
            <v>1225155941131350</v>
          </cell>
        </row>
        <row r="3400">
          <cell r="C3400" t="str">
            <v>999902</v>
          </cell>
          <cell r="D3400" t="str">
            <v>DIGER NAZIM HES</v>
          </cell>
          <cell r="E3400">
            <v>78947205625.119995</v>
          </cell>
          <cell r="F3400">
            <v>79638424860.399994</v>
          </cell>
          <cell r="G3400">
            <v>0</v>
          </cell>
          <cell r="H3400">
            <v>691219235.27999997</v>
          </cell>
        </row>
        <row r="3401">
          <cell r="C3401" t="str">
            <v>999907</v>
          </cell>
          <cell r="D3401" t="str">
            <v>DIGER NAZIM HES</v>
          </cell>
          <cell r="E3401">
            <v>68415.12</v>
          </cell>
          <cell r="F3401">
            <v>2268634.69</v>
          </cell>
          <cell r="G3401">
            <v>0</v>
          </cell>
          <cell r="H3401">
            <v>2200219.5699999998</v>
          </cell>
        </row>
        <row r="3402">
          <cell r="C3402" t="str">
            <v>999910</v>
          </cell>
          <cell r="D3402" t="str">
            <v>DIGER NAZIM HES</v>
          </cell>
          <cell r="E3402">
            <v>242607.68</v>
          </cell>
          <cell r="F3402">
            <v>242607.68</v>
          </cell>
          <cell r="G3402">
            <v>0</v>
          </cell>
          <cell r="H3402">
            <v>0</v>
          </cell>
        </row>
        <row r="3403">
          <cell r="C3403" t="str">
            <v>999911</v>
          </cell>
          <cell r="D3403" t="str">
            <v>DIGER NAZIM HES</v>
          </cell>
          <cell r="E3403">
            <v>0</v>
          </cell>
          <cell r="F3403">
            <v>34000</v>
          </cell>
          <cell r="G3403">
            <v>0</v>
          </cell>
          <cell r="H3403">
            <v>34000</v>
          </cell>
        </row>
        <row r="3404">
          <cell r="C3404" t="str">
            <v>999913</v>
          </cell>
          <cell r="D3404" t="str">
            <v>DIGER NAZIM HES</v>
          </cell>
          <cell r="E3404">
            <v>1340000</v>
          </cell>
          <cell r="F3404">
            <v>95399384</v>
          </cell>
          <cell r="G3404">
            <v>0</v>
          </cell>
          <cell r="H3404">
            <v>94059384</v>
          </cell>
        </row>
        <row r="3405">
          <cell r="C3405" t="str">
            <v>999917</v>
          </cell>
          <cell r="D3405" t="str">
            <v>DIGER NAZIM HES</v>
          </cell>
          <cell r="E3405">
            <v>670493</v>
          </cell>
          <cell r="F3405">
            <v>841626.83</v>
          </cell>
          <cell r="G3405">
            <v>0</v>
          </cell>
          <cell r="H3405">
            <v>171133.83</v>
          </cell>
        </row>
        <row r="3406">
          <cell r="C3406" t="str">
            <v>999918</v>
          </cell>
          <cell r="D3406" t="str">
            <v>DIGER NAZIM HES</v>
          </cell>
          <cell r="E3406">
            <v>0</v>
          </cell>
          <cell r="F3406">
            <v>200000</v>
          </cell>
          <cell r="G3406">
            <v>0</v>
          </cell>
          <cell r="H3406">
            <v>200000</v>
          </cell>
        </row>
        <row r="3407">
          <cell r="C3407" t="str">
            <v>999921</v>
          </cell>
          <cell r="D3407" t="str">
            <v>DIGER NAZIM HES</v>
          </cell>
          <cell r="E3407">
            <v>68138836.159999996</v>
          </cell>
          <cell r="F3407">
            <v>248147149.75999999</v>
          </cell>
          <cell r="G3407">
            <v>0</v>
          </cell>
          <cell r="H3407">
            <v>180008313.59999999</v>
          </cell>
        </row>
        <row r="3408">
          <cell r="C3408" t="str">
            <v>99901901</v>
          </cell>
          <cell r="D3408" t="str">
            <v>IHR.VES.VER.MUS</v>
          </cell>
          <cell r="E3408">
            <v>19955204704614.199</v>
          </cell>
          <cell r="F3408">
            <v>20537446204961.301</v>
          </cell>
          <cell r="G3408">
            <v>0</v>
          </cell>
          <cell r="H3408">
            <v>582241500347.16003</v>
          </cell>
        </row>
        <row r="3409">
          <cell r="C3409" t="str">
            <v>99901902</v>
          </cell>
          <cell r="D3409" t="str">
            <v>IHR.VES.VER.MUS</v>
          </cell>
          <cell r="E3409">
            <v>10731931.82</v>
          </cell>
          <cell r="F3409">
            <v>11136975.01</v>
          </cell>
          <cell r="G3409">
            <v>0</v>
          </cell>
          <cell r="H3409">
            <v>405043.19</v>
          </cell>
        </row>
        <row r="3410">
          <cell r="C3410" t="str">
            <v>99901917</v>
          </cell>
          <cell r="D3410" t="str">
            <v>IHR.VES.VER.MUS</v>
          </cell>
          <cell r="E3410">
            <v>275405.75</v>
          </cell>
          <cell r="F3410">
            <v>276591.40000000002</v>
          </cell>
          <cell r="G3410">
            <v>0</v>
          </cell>
          <cell r="H3410">
            <v>1185.6500000000001</v>
          </cell>
        </row>
        <row r="3411">
          <cell r="C3411" t="str">
            <v>99901921</v>
          </cell>
          <cell r="D3411" t="str">
            <v>IHR.VES.VER.MUS</v>
          </cell>
          <cell r="E3411">
            <v>9033318.0800000001</v>
          </cell>
          <cell r="F3411">
            <v>9049925.0800000001</v>
          </cell>
          <cell r="G3411">
            <v>0</v>
          </cell>
          <cell r="H3411">
            <v>16607</v>
          </cell>
        </row>
        <row r="3412">
          <cell r="C3412" t="str">
            <v>99902901</v>
          </cell>
          <cell r="D3412" t="str">
            <v>TEMİNATA SENET</v>
          </cell>
          <cell r="E3412">
            <v>2674425333125250</v>
          </cell>
          <cell r="F3412">
            <v>3125205658292620</v>
          </cell>
          <cell r="G3412">
            <v>0</v>
          </cell>
          <cell r="H3412">
            <v>450780325167377</v>
          </cell>
        </row>
        <row r="3413">
          <cell r="C3413" t="str">
            <v>99902902</v>
          </cell>
          <cell r="D3413" t="str">
            <v>TEMİNATA SENET</v>
          </cell>
          <cell r="E3413">
            <v>834585301</v>
          </cell>
          <cell r="F3413">
            <v>1093111582</v>
          </cell>
          <cell r="G3413">
            <v>0</v>
          </cell>
          <cell r="H3413">
            <v>258526281</v>
          </cell>
        </row>
        <row r="3414">
          <cell r="C3414" t="str">
            <v>99902917</v>
          </cell>
          <cell r="D3414" t="str">
            <v>TEMİNATA SENET</v>
          </cell>
          <cell r="E3414">
            <v>491</v>
          </cell>
          <cell r="F3414">
            <v>491</v>
          </cell>
          <cell r="G3414">
            <v>0</v>
          </cell>
          <cell r="H3414">
            <v>0</v>
          </cell>
        </row>
        <row r="3415">
          <cell r="C3415" t="str">
            <v>99902921</v>
          </cell>
          <cell r="D3415" t="str">
            <v>TEMİNATA SENET</v>
          </cell>
          <cell r="E3415">
            <v>4603847</v>
          </cell>
          <cell r="F3415">
            <v>67599856</v>
          </cell>
          <cell r="G3415">
            <v>0</v>
          </cell>
          <cell r="H3415">
            <v>62996009</v>
          </cell>
        </row>
        <row r="3416">
          <cell r="C3416" t="str">
            <v>99903901</v>
          </cell>
          <cell r="D3416" t="str">
            <v>ITH.VESAIKI VER</v>
          </cell>
          <cell r="E3416">
            <v>169693354151922</v>
          </cell>
          <cell r="F3416">
            <v>196755028133940</v>
          </cell>
          <cell r="G3416">
            <v>0</v>
          </cell>
          <cell r="H3416">
            <v>27061673982018.301</v>
          </cell>
        </row>
        <row r="3417">
          <cell r="C3417" t="str">
            <v>99903902</v>
          </cell>
          <cell r="D3417" t="str">
            <v>ITH.VESAIKI VER</v>
          </cell>
          <cell r="E3417">
            <v>18211349.829999998</v>
          </cell>
          <cell r="F3417">
            <v>20138343.530000001</v>
          </cell>
          <cell r="G3417">
            <v>0</v>
          </cell>
          <cell r="H3417">
            <v>1926993.7</v>
          </cell>
        </row>
        <row r="3418">
          <cell r="C3418" t="str">
            <v>99903911</v>
          </cell>
          <cell r="D3418" t="str">
            <v>ITH.VESAIKI VER</v>
          </cell>
          <cell r="E3418">
            <v>0</v>
          </cell>
          <cell r="F3418">
            <v>34000</v>
          </cell>
          <cell r="G3418">
            <v>0</v>
          </cell>
          <cell r="H3418">
            <v>34000</v>
          </cell>
        </row>
        <row r="3419">
          <cell r="C3419" t="str">
            <v>99903913</v>
          </cell>
          <cell r="D3419" t="str">
            <v>ITH.VESAIKI VER</v>
          </cell>
          <cell r="E3419">
            <v>0</v>
          </cell>
          <cell r="F3419">
            <v>8439384</v>
          </cell>
          <cell r="G3419">
            <v>0</v>
          </cell>
          <cell r="H3419">
            <v>8439384</v>
          </cell>
        </row>
        <row r="3420">
          <cell r="C3420" t="str">
            <v>99903921</v>
          </cell>
          <cell r="D3420" t="str">
            <v>ITH.VESAIKI VER</v>
          </cell>
          <cell r="E3420">
            <v>41277091.560000002</v>
          </cell>
          <cell r="F3420">
            <v>57025547.549999997</v>
          </cell>
          <cell r="G3420">
            <v>0</v>
          </cell>
          <cell r="H3420">
            <v>15748455.99</v>
          </cell>
        </row>
        <row r="3421">
          <cell r="C3421" t="str">
            <v>99904901</v>
          </cell>
          <cell r="D3421" t="str">
            <v>DOV.IHR.TAH.VES</v>
          </cell>
          <cell r="E3421">
            <v>29193705820993.199</v>
          </cell>
          <cell r="F3421">
            <v>30991218447156.801</v>
          </cell>
          <cell r="G3421">
            <v>0</v>
          </cell>
          <cell r="H3421">
            <v>1797512626163.6001</v>
          </cell>
        </row>
        <row r="3422">
          <cell r="C3422" t="str">
            <v>99904902</v>
          </cell>
          <cell r="D3422" t="str">
            <v>DOV.IHR.TAH.VES</v>
          </cell>
          <cell r="E3422">
            <v>8316632.46</v>
          </cell>
          <cell r="F3422">
            <v>9087330.4000000004</v>
          </cell>
          <cell r="G3422">
            <v>0</v>
          </cell>
          <cell r="H3422">
            <v>770697.94</v>
          </cell>
        </row>
        <row r="3423">
          <cell r="C3423" t="str">
            <v>99904907</v>
          </cell>
          <cell r="D3423" t="str">
            <v>DOV.IHR.TAH.VES</v>
          </cell>
          <cell r="E3423">
            <v>68415.12</v>
          </cell>
          <cell r="F3423">
            <v>68415.12</v>
          </cell>
          <cell r="G3423">
            <v>0</v>
          </cell>
          <cell r="H3423">
            <v>0</v>
          </cell>
        </row>
        <row r="3424">
          <cell r="C3424" t="str">
            <v>99904910</v>
          </cell>
          <cell r="D3424" t="str">
            <v>DOV.IHR.TAH.VES</v>
          </cell>
          <cell r="E3424">
            <v>242607.68</v>
          </cell>
          <cell r="F3424">
            <v>242607.68</v>
          </cell>
          <cell r="G3424">
            <v>0</v>
          </cell>
          <cell r="H3424">
            <v>0</v>
          </cell>
        </row>
        <row r="3425">
          <cell r="C3425" t="str">
            <v>99904917</v>
          </cell>
          <cell r="D3425" t="str">
            <v>DOV.IHR.TAH.VES</v>
          </cell>
          <cell r="E3425">
            <v>296827.19</v>
          </cell>
          <cell r="F3425">
            <v>403875.37</v>
          </cell>
          <cell r="G3425">
            <v>0</v>
          </cell>
          <cell r="H3425">
            <v>107048.18</v>
          </cell>
        </row>
        <row r="3426">
          <cell r="C3426" t="str">
            <v>99904921</v>
          </cell>
          <cell r="D3426" t="str">
            <v>DOV.IHR.TAH.VES</v>
          </cell>
          <cell r="E3426">
            <v>3874762.74</v>
          </cell>
          <cell r="F3426">
            <v>4203553.0199999996</v>
          </cell>
          <cell r="G3426">
            <v>0</v>
          </cell>
          <cell r="H3426">
            <v>328790.28000000003</v>
          </cell>
        </row>
        <row r="3427">
          <cell r="C3427" t="str">
            <v>99907901</v>
          </cell>
          <cell r="D3427" t="str">
            <v>KABUL KRED.POL.</v>
          </cell>
          <cell r="E3427">
            <v>27863560081702.301</v>
          </cell>
          <cell r="F3427">
            <v>32912557121918</v>
          </cell>
          <cell r="G3427">
            <v>0</v>
          </cell>
          <cell r="H3427">
            <v>5048997040215.7305</v>
          </cell>
        </row>
        <row r="3428">
          <cell r="C3428" t="str">
            <v>99907902</v>
          </cell>
          <cell r="D3428" t="str">
            <v>KABUL KRED.POL.</v>
          </cell>
          <cell r="E3428">
            <v>0</v>
          </cell>
          <cell r="F3428">
            <v>197575</v>
          </cell>
          <cell r="G3428">
            <v>0</v>
          </cell>
          <cell r="H3428">
            <v>197575</v>
          </cell>
        </row>
        <row r="3429">
          <cell r="C3429" t="str">
            <v>99907913</v>
          </cell>
          <cell r="D3429" t="str">
            <v>KABUL KRED.POL.</v>
          </cell>
          <cell r="E3429">
            <v>1340000</v>
          </cell>
          <cell r="F3429">
            <v>86960000</v>
          </cell>
          <cell r="G3429">
            <v>0</v>
          </cell>
          <cell r="H3429">
            <v>85620000</v>
          </cell>
        </row>
        <row r="3430">
          <cell r="C3430" t="str">
            <v>99907921</v>
          </cell>
          <cell r="D3430" t="str">
            <v>KABUL KRED.POL.</v>
          </cell>
          <cell r="E3430">
            <v>1136116.6200000001</v>
          </cell>
          <cell r="F3430">
            <v>3578839.89</v>
          </cell>
          <cell r="G3430">
            <v>0</v>
          </cell>
          <cell r="H3430">
            <v>2442723.27</v>
          </cell>
        </row>
        <row r="3431">
          <cell r="C3431" t="str">
            <v>99911901</v>
          </cell>
          <cell r="D3431" t="str">
            <v>TAHSILE SENET V</v>
          </cell>
          <cell r="E3431">
            <v>494668484389722</v>
          </cell>
          <cell r="F3431">
            <v>551229665973442</v>
          </cell>
          <cell r="G3431">
            <v>0</v>
          </cell>
          <cell r="H3431">
            <v>56561181583720</v>
          </cell>
        </row>
        <row r="3432">
          <cell r="C3432" t="str">
            <v>99911902</v>
          </cell>
          <cell r="D3432" t="str">
            <v>TAHSILE SENET V</v>
          </cell>
          <cell r="E3432">
            <v>6776860971</v>
          </cell>
          <cell r="F3432">
            <v>6812892022</v>
          </cell>
          <cell r="G3432">
            <v>0</v>
          </cell>
          <cell r="H3432">
            <v>36031051</v>
          </cell>
        </row>
        <row r="3433">
          <cell r="C3433" t="str">
            <v>99911921</v>
          </cell>
          <cell r="D3433" t="str">
            <v>TAHSILE SENET V</v>
          </cell>
          <cell r="E3433">
            <v>2564770</v>
          </cell>
          <cell r="F3433">
            <v>7283444</v>
          </cell>
          <cell r="G3433">
            <v>0</v>
          </cell>
          <cell r="H3433">
            <v>4718674</v>
          </cell>
        </row>
        <row r="3434">
          <cell r="C3434" t="str">
            <v>99913901</v>
          </cell>
          <cell r="D3434" t="str">
            <v>AVAL VERİLEN SE</v>
          </cell>
          <cell r="E3434">
            <v>18422747699000</v>
          </cell>
          <cell r="F3434">
            <v>21892795411000</v>
          </cell>
          <cell r="G3434">
            <v>0</v>
          </cell>
          <cell r="H3434">
            <v>3470047712000</v>
          </cell>
        </row>
        <row r="3435">
          <cell r="C3435" t="str">
            <v>99913902</v>
          </cell>
          <cell r="D3435" t="str">
            <v>AVAL VERİLEN SE</v>
          </cell>
          <cell r="E3435">
            <v>0</v>
          </cell>
          <cell r="F3435">
            <v>2537000</v>
          </cell>
          <cell r="G3435">
            <v>0</v>
          </cell>
          <cell r="H3435">
            <v>2537000</v>
          </cell>
        </row>
        <row r="3436">
          <cell r="C3436" t="str">
            <v>99917901</v>
          </cell>
          <cell r="D3436" t="str">
            <v>LEH.TEM.MEK.VER</v>
          </cell>
          <cell r="E3436">
            <v>5712626710000</v>
          </cell>
          <cell r="F3436">
            <v>6259737110000</v>
          </cell>
          <cell r="G3436">
            <v>0</v>
          </cell>
          <cell r="H3436">
            <v>547110400000</v>
          </cell>
        </row>
        <row r="3437">
          <cell r="C3437" t="str">
            <v>99917902</v>
          </cell>
          <cell r="D3437" t="str">
            <v>LEH.TEM.MEK.VER</v>
          </cell>
          <cell r="E3437">
            <v>18000</v>
          </cell>
          <cell r="F3437">
            <v>418000</v>
          </cell>
          <cell r="G3437">
            <v>0</v>
          </cell>
          <cell r="H3437">
            <v>400000</v>
          </cell>
        </row>
        <row r="3438">
          <cell r="C3438" t="str">
            <v>99918901</v>
          </cell>
          <cell r="D3438" t="str">
            <v>YP SOZLESME</v>
          </cell>
          <cell r="E3438">
            <v>3717185279584690</v>
          </cell>
          <cell r="F3438">
            <v>4237002346361430</v>
          </cell>
          <cell r="G3438">
            <v>0</v>
          </cell>
          <cell r="H3438">
            <v>519817066776748</v>
          </cell>
        </row>
        <row r="3439">
          <cell r="C3439" t="str">
            <v>99918902</v>
          </cell>
          <cell r="D3439" t="str">
            <v>YP SOZLESME</v>
          </cell>
          <cell r="E3439">
            <v>71261318393</v>
          </cell>
          <cell r="F3439">
            <v>71567048244</v>
          </cell>
          <cell r="G3439">
            <v>0</v>
          </cell>
          <cell r="H3439">
            <v>305729851</v>
          </cell>
        </row>
        <row r="3440">
          <cell r="C3440" t="str">
            <v>99918921</v>
          </cell>
          <cell r="D3440" t="str">
            <v>YP SOZLESME</v>
          </cell>
          <cell r="E3440">
            <v>2654257.67</v>
          </cell>
          <cell r="F3440">
            <v>68549907.629999995</v>
          </cell>
          <cell r="G3440">
            <v>0</v>
          </cell>
          <cell r="H3440">
            <v>65895649.960000001</v>
          </cell>
        </row>
        <row r="3441">
          <cell r="C3441" t="str">
            <v>99919901</v>
          </cell>
          <cell r="D3441" t="str">
            <v>TAHSİLE ALINAN</v>
          </cell>
          <cell r="E3441">
            <v>966107556824869</v>
          </cell>
          <cell r="F3441">
            <v>1070293353491950</v>
          </cell>
          <cell r="G3441">
            <v>0</v>
          </cell>
          <cell r="H3441">
            <v>104185796667090</v>
          </cell>
        </row>
        <row r="3442">
          <cell r="C3442" t="str">
            <v>99919902</v>
          </cell>
          <cell r="D3442" t="str">
            <v>TAHSİLE ALINAN</v>
          </cell>
          <cell r="E3442">
            <v>31123248.5</v>
          </cell>
          <cell r="F3442">
            <v>102022706.56</v>
          </cell>
          <cell r="G3442">
            <v>0</v>
          </cell>
          <cell r="H3442">
            <v>70899458.060000002</v>
          </cell>
        </row>
        <row r="3443">
          <cell r="C3443" t="str">
            <v>99919917</v>
          </cell>
          <cell r="D3443" t="str">
            <v>TAHSİLE ALINAN</v>
          </cell>
          <cell r="E3443">
            <v>97769.06</v>
          </cell>
          <cell r="F3443">
            <v>160669.06</v>
          </cell>
          <cell r="G3443">
            <v>0</v>
          </cell>
          <cell r="H3443">
            <v>62900</v>
          </cell>
        </row>
        <row r="3444">
          <cell r="C3444" t="str">
            <v>99919918</v>
          </cell>
          <cell r="D3444" t="str">
            <v>TAHSİLE ALINAN</v>
          </cell>
          <cell r="E3444">
            <v>0</v>
          </cell>
          <cell r="F3444">
            <v>200000</v>
          </cell>
          <cell r="G3444">
            <v>0</v>
          </cell>
          <cell r="H3444">
            <v>200000</v>
          </cell>
        </row>
        <row r="3445">
          <cell r="C3445" t="str">
            <v>99919921</v>
          </cell>
          <cell r="D3445" t="str">
            <v>TAHSİLE ALINAN</v>
          </cell>
          <cell r="E3445">
            <v>2320084.7599999998</v>
          </cell>
          <cell r="F3445">
            <v>6857561.4900000002</v>
          </cell>
          <cell r="G3445">
            <v>0</v>
          </cell>
          <cell r="H3445">
            <v>4537476.7300000004</v>
          </cell>
        </row>
        <row r="3446">
          <cell r="C3446" t="str">
            <v>99921901</v>
          </cell>
          <cell r="D3446" t="str">
            <v>GECİKMİŞ ALACAK</v>
          </cell>
          <cell r="E3446">
            <v>314192348661906</v>
          </cell>
          <cell r="F3446">
            <v>344336443152873</v>
          </cell>
          <cell r="G3446">
            <v>0</v>
          </cell>
          <cell r="H3446">
            <v>30144094490967.199</v>
          </cell>
        </row>
        <row r="3447">
          <cell r="C3447" t="str">
            <v>99921902</v>
          </cell>
          <cell r="D3447" t="str">
            <v>GECİKMİŞ ALACAK</v>
          </cell>
          <cell r="E3447">
            <v>2046380.51</v>
          </cell>
          <cell r="F3447">
            <v>10847504.9</v>
          </cell>
          <cell r="G3447">
            <v>0</v>
          </cell>
          <cell r="H3447">
            <v>8801124.3900000006</v>
          </cell>
        </row>
        <row r="3448">
          <cell r="C3448" t="str">
            <v>99921921</v>
          </cell>
          <cell r="D3448" t="str">
            <v>GECİKMİŞ ALACAK</v>
          </cell>
          <cell r="E3448">
            <v>139940.70000000001</v>
          </cell>
          <cell r="F3448">
            <v>11877756.07</v>
          </cell>
          <cell r="G3448">
            <v>0</v>
          </cell>
          <cell r="H3448">
            <v>11737815.369999999</v>
          </cell>
        </row>
        <row r="3449">
          <cell r="C3449" t="str">
            <v>99923901</v>
          </cell>
          <cell r="D3449" t="str">
            <v>KAN.TAK.ALINAN</v>
          </cell>
          <cell r="E3449">
            <v>58552257357</v>
          </cell>
          <cell r="F3449">
            <v>64486434320</v>
          </cell>
          <cell r="G3449">
            <v>0</v>
          </cell>
          <cell r="H3449">
            <v>5934176963</v>
          </cell>
        </row>
        <row r="3450">
          <cell r="C3450" t="str">
            <v>99923921</v>
          </cell>
          <cell r="D3450" t="str">
            <v>KAN.TAK.ALINAN</v>
          </cell>
          <cell r="E3450">
            <v>0</v>
          </cell>
          <cell r="F3450">
            <v>3847</v>
          </cell>
          <cell r="G3450">
            <v>0</v>
          </cell>
          <cell r="H3450">
            <v>3847</v>
          </cell>
        </row>
        <row r="3451">
          <cell r="C3451" t="str">
            <v>99924901</v>
          </cell>
          <cell r="D3451" t="str">
            <v>TAZMİN ED.TEM.M</v>
          </cell>
          <cell r="E3451">
            <v>209932749081</v>
          </cell>
          <cell r="F3451">
            <v>231209095024</v>
          </cell>
          <cell r="G3451">
            <v>0</v>
          </cell>
          <cell r="H3451">
            <v>21276345943</v>
          </cell>
        </row>
        <row r="3452">
          <cell r="C3452" t="str">
            <v>99924921</v>
          </cell>
          <cell r="D3452" t="str">
            <v>TAZMİN ED.TEM.M</v>
          </cell>
          <cell r="E3452">
            <v>0</v>
          </cell>
          <cell r="F3452">
            <v>13793</v>
          </cell>
          <cell r="G3452">
            <v>0</v>
          </cell>
          <cell r="H3452">
            <v>13793</v>
          </cell>
        </row>
        <row r="3453">
          <cell r="C3453" t="str">
            <v>99925901</v>
          </cell>
          <cell r="D3453" t="str">
            <v>YP ENDEKSLENEN</v>
          </cell>
          <cell r="E3453">
            <v>4651272775268.75</v>
          </cell>
          <cell r="F3453">
            <v>5111310027592.1797</v>
          </cell>
          <cell r="G3453">
            <v>0</v>
          </cell>
          <cell r="H3453">
            <v>460037252323.42999</v>
          </cell>
        </row>
        <row r="3454">
          <cell r="C3454" t="str">
            <v>99925907</v>
          </cell>
          <cell r="D3454" t="str">
            <v>YP ENDEKSLENEN</v>
          </cell>
          <cell r="E3454">
            <v>0</v>
          </cell>
          <cell r="F3454">
            <v>2200219.5699999998</v>
          </cell>
          <cell r="G3454">
            <v>0</v>
          </cell>
          <cell r="H3454">
            <v>2200219.5699999998</v>
          </cell>
        </row>
        <row r="3455">
          <cell r="C3455" t="str">
            <v>99925921</v>
          </cell>
          <cell r="D3455" t="str">
            <v>YP ENDEKSLENEN</v>
          </cell>
          <cell r="E3455">
            <v>15999.03</v>
          </cell>
          <cell r="F3455">
            <v>18044.03</v>
          </cell>
          <cell r="G3455">
            <v>0</v>
          </cell>
          <cell r="H3455">
            <v>2045</v>
          </cell>
        </row>
        <row r="3456">
          <cell r="C3456" t="str">
            <v>99926901</v>
          </cell>
          <cell r="D3456" t="str">
            <v>SATILACAK GAYRİ</v>
          </cell>
          <cell r="E3456">
            <v>75190715445237</v>
          </cell>
          <cell r="F3456">
            <v>82821586555512</v>
          </cell>
          <cell r="G3456">
            <v>0</v>
          </cell>
          <cell r="H3456">
            <v>7630871110275</v>
          </cell>
        </row>
        <row r="3457">
          <cell r="C3457" t="str">
            <v>99926902</v>
          </cell>
          <cell r="D3457" t="str">
            <v>SATILACAK GAYRİ</v>
          </cell>
          <cell r="E3457">
            <v>0</v>
          </cell>
          <cell r="F3457">
            <v>738618</v>
          </cell>
          <cell r="G3457">
            <v>0</v>
          </cell>
          <cell r="H3457">
            <v>738618</v>
          </cell>
        </row>
        <row r="3458">
          <cell r="C3458" t="str">
            <v>99926921</v>
          </cell>
          <cell r="D3458" t="str">
            <v>SATILACAK GAYRİ</v>
          </cell>
          <cell r="E3458">
            <v>34631</v>
          </cell>
          <cell r="F3458">
            <v>4326629</v>
          </cell>
          <cell r="G3458">
            <v>0</v>
          </cell>
          <cell r="H3458">
            <v>4291998</v>
          </cell>
        </row>
        <row r="3459">
          <cell r="C3459" t="str">
            <v>99929901</v>
          </cell>
          <cell r="D3459" t="str">
            <v>ITFA ED.GEC.AL.</v>
          </cell>
          <cell r="E3459">
            <v>199762003543042</v>
          </cell>
          <cell r="F3459">
            <v>216666735615610</v>
          </cell>
          <cell r="G3459">
            <v>0</v>
          </cell>
          <cell r="H3459">
            <v>16904732072568</v>
          </cell>
        </row>
        <row r="3460">
          <cell r="C3460" t="str">
            <v>99929902</v>
          </cell>
          <cell r="D3460" t="str">
            <v>ITFA ED.GEC.AL.</v>
          </cell>
          <cell r="E3460">
            <v>3993126</v>
          </cell>
          <cell r="F3460">
            <v>8148514</v>
          </cell>
          <cell r="G3460">
            <v>0</v>
          </cell>
          <cell r="H3460">
            <v>4155388</v>
          </cell>
        </row>
        <row r="3461">
          <cell r="C3461" t="str">
            <v>99929921</v>
          </cell>
          <cell r="D3461" t="str">
            <v>ITFA ED.GEC.AL.</v>
          </cell>
          <cell r="E3461">
            <v>483935</v>
          </cell>
          <cell r="F3461">
            <v>7758329</v>
          </cell>
          <cell r="G3461">
            <v>0</v>
          </cell>
          <cell r="H3461">
            <v>7274394</v>
          </cell>
        </row>
        <row r="3462">
          <cell r="C3462" t="str">
            <v>99930901</v>
          </cell>
          <cell r="D3462" t="str">
            <v>CEK KARNELERI</v>
          </cell>
          <cell r="E3462">
            <v>927066026</v>
          </cell>
          <cell r="F3462">
            <v>1191692663</v>
          </cell>
          <cell r="G3462">
            <v>0</v>
          </cell>
          <cell r="H3462">
            <v>264626637</v>
          </cell>
        </row>
        <row r="3463">
          <cell r="C3463" t="str">
            <v>99930902</v>
          </cell>
          <cell r="D3463" t="str">
            <v>CEK KARNELERI</v>
          </cell>
          <cell r="E3463">
            <v>291</v>
          </cell>
          <cell r="F3463">
            <v>445</v>
          </cell>
          <cell r="G3463">
            <v>0</v>
          </cell>
          <cell r="H3463">
            <v>154</v>
          </cell>
        </row>
        <row r="3464">
          <cell r="C3464" t="str">
            <v>99930921</v>
          </cell>
          <cell r="D3464" t="str">
            <v>CEK KARNELERI</v>
          </cell>
          <cell r="E3464">
            <v>82</v>
          </cell>
          <cell r="F3464">
            <v>117</v>
          </cell>
          <cell r="G3464">
            <v>0</v>
          </cell>
          <cell r="H3464">
            <v>35</v>
          </cell>
        </row>
        <row r="3465">
          <cell r="C3465" t="str">
            <v>999300901</v>
          </cell>
          <cell r="D3465" t="str">
            <v>10 YAPRAKLI CEK</v>
          </cell>
          <cell r="E3465">
            <v>731046009</v>
          </cell>
          <cell r="F3465">
            <v>917853795</v>
          </cell>
          <cell r="G3465">
            <v>0</v>
          </cell>
          <cell r="H3465">
            <v>186807786</v>
          </cell>
        </row>
        <row r="3466">
          <cell r="C3466" t="str">
            <v>999300902</v>
          </cell>
          <cell r="D3466" t="str">
            <v>10 YAPRAKLI CEK</v>
          </cell>
          <cell r="E3466">
            <v>234</v>
          </cell>
          <cell r="F3466">
            <v>339</v>
          </cell>
          <cell r="G3466">
            <v>0</v>
          </cell>
          <cell r="H3466">
            <v>105</v>
          </cell>
        </row>
        <row r="3467">
          <cell r="C3467" t="str">
            <v>999300921</v>
          </cell>
          <cell r="D3467" t="str">
            <v>10 YAPRAKLI CEK</v>
          </cell>
          <cell r="E3467">
            <v>66</v>
          </cell>
          <cell r="F3467">
            <v>94</v>
          </cell>
          <cell r="G3467">
            <v>0</v>
          </cell>
          <cell r="H3467">
            <v>28</v>
          </cell>
        </row>
        <row r="3468">
          <cell r="C3468" t="str">
            <v>999301901</v>
          </cell>
          <cell r="D3468" t="str">
            <v>25 YAPRAKLI CEK</v>
          </cell>
          <cell r="E3468">
            <v>196020017</v>
          </cell>
          <cell r="F3468">
            <v>273838868</v>
          </cell>
          <cell r="G3468">
            <v>0</v>
          </cell>
          <cell r="H3468">
            <v>77818851</v>
          </cell>
        </row>
        <row r="3469">
          <cell r="C3469" t="str">
            <v>999301902</v>
          </cell>
          <cell r="D3469" t="str">
            <v>25 YAPRAKLI CEK</v>
          </cell>
          <cell r="E3469">
            <v>57</v>
          </cell>
          <cell r="F3469">
            <v>106</v>
          </cell>
          <cell r="G3469">
            <v>0</v>
          </cell>
          <cell r="H3469">
            <v>49</v>
          </cell>
        </row>
        <row r="3470">
          <cell r="C3470" t="str">
            <v>999301921</v>
          </cell>
          <cell r="D3470" t="str">
            <v>25 YAPRAKLI CEK</v>
          </cell>
          <cell r="E3470">
            <v>16</v>
          </cell>
          <cell r="F3470">
            <v>23</v>
          </cell>
          <cell r="G3470">
            <v>0</v>
          </cell>
          <cell r="H3470">
            <v>7</v>
          </cell>
        </row>
        <row r="3471">
          <cell r="C3471" t="str">
            <v>99960901</v>
          </cell>
          <cell r="D3471" t="str">
            <v>ŞUBELERE TAHS.O</v>
          </cell>
          <cell r="E3471">
            <v>0</v>
          </cell>
          <cell r="F3471">
            <v>136777600000</v>
          </cell>
          <cell r="G3471">
            <v>0</v>
          </cell>
          <cell r="H3471">
            <v>136777600000</v>
          </cell>
        </row>
        <row r="3472">
          <cell r="C3472" t="str">
            <v>99960902</v>
          </cell>
          <cell r="D3472" t="str">
            <v>ŞUBELERE TAHS.O</v>
          </cell>
          <cell r="E3472">
            <v>0</v>
          </cell>
          <cell r="F3472">
            <v>100000</v>
          </cell>
          <cell r="G3472">
            <v>0</v>
          </cell>
          <cell r="H3472">
            <v>100000</v>
          </cell>
        </row>
        <row r="3473">
          <cell r="C3473" t="str">
            <v/>
          </cell>
          <cell r="E3473" t="str">
            <v>----------------------</v>
          </cell>
          <cell r="F3473" t="str">
            <v>----------------------</v>
          </cell>
          <cell r="G3473" t="str">
            <v>----------------------</v>
          </cell>
          <cell r="H3473" t="str">
            <v>----------------------</v>
          </cell>
        </row>
        <row r="3474">
          <cell r="C3474" t="str">
            <v>999HESAP</v>
          </cell>
          <cell r="D3474" t="str">
            <v>LAMI...:</v>
          </cell>
          <cell r="E3474">
            <v>8717372623256650</v>
          </cell>
          <cell r="F3474">
            <v>9942529532280300</v>
          </cell>
          <cell r="G3474">
            <v>0</v>
          </cell>
          <cell r="H3474">
            <v>1225156909023640</v>
          </cell>
        </row>
        <row r="3475">
          <cell r="C3475" t="str">
            <v/>
          </cell>
        </row>
        <row r="3476">
          <cell r="C3476" t="str">
            <v/>
          </cell>
          <cell r="E3476" t="str">
            <v>----------------------</v>
          </cell>
          <cell r="F3476" t="str">
            <v>----------------------</v>
          </cell>
          <cell r="G3476" t="str">
            <v>----------------------</v>
          </cell>
          <cell r="H3476" t="str">
            <v>----------------------</v>
          </cell>
        </row>
        <row r="3477">
          <cell r="C3477" t="str">
            <v>9GRU</v>
          </cell>
          <cell r="D3477" t="str">
            <v>LAMI                2</v>
          </cell>
          <cell r="E3477">
            <v>5743197376820470</v>
          </cell>
          <cell r="F3477">
            <v>2.57431973768204E+16</v>
          </cell>
          <cell r="G3477">
            <v>2241220228455110</v>
          </cell>
          <cell r="H3477">
            <v>2241220228455110</v>
          </cell>
        </row>
        <row r="3478">
          <cell r="C3478" t="str">
            <v/>
          </cell>
        </row>
        <row r="3479">
          <cell r="C3479" t="str">
            <v/>
          </cell>
          <cell r="E3479" t="str">
            <v>----------------------</v>
          </cell>
          <cell r="F3479" t="str">
            <v>----------------------</v>
          </cell>
          <cell r="G3479" t="str">
            <v>----------------------</v>
          </cell>
          <cell r="H3479" t="str">
            <v>----------------------</v>
          </cell>
        </row>
        <row r="3480">
          <cell r="C3480" t="str">
            <v>ALT HESAPLAR</v>
          </cell>
          <cell r="D3480" t="str">
            <v>MI                  6</v>
          </cell>
          <cell r="E3480">
            <v>5646036294143500</v>
          </cell>
          <cell r="F3480">
            <v>6.5646036294143504E+16</v>
          </cell>
          <cell r="G3480">
            <v>3619636958916010</v>
          </cell>
          <cell r="H3480">
            <v>3619636958916010</v>
          </cell>
        </row>
        <row r="3481">
          <cell r="C3481" t="str">
            <v/>
          </cell>
        </row>
        <row r="3482">
          <cell r="C3482" t="str">
            <v/>
          </cell>
        </row>
        <row r="3483">
          <cell r="C3483" t="str">
            <v/>
          </cell>
        </row>
        <row r="3484">
          <cell r="C3484" t="str">
            <v/>
          </cell>
        </row>
        <row r="3485">
          <cell r="C3485" t="str">
            <v/>
          </cell>
        </row>
        <row r="3486">
          <cell r="C3486" t="str">
            <v/>
          </cell>
        </row>
        <row r="3487">
          <cell r="C3487" t="str">
            <v/>
          </cell>
        </row>
        <row r="3488">
          <cell r="C3488" t="str">
            <v/>
          </cell>
        </row>
        <row r="3489">
          <cell r="C3489" t="str">
            <v/>
          </cell>
        </row>
        <row r="3490">
          <cell r="C3490" t="str">
            <v/>
          </cell>
        </row>
        <row r="3491">
          <cell r="C3491" t="str">
            <v/>
          </cell>
        </row>
        <row r="3492">
          <cell r="C3492" t="str">
            <v/>
          </cell>
        </row>
        <row r="3493">
          <cell r="C3493" t="str">
            <v/>
          </cell>
        </row>
        <row r="3494">
          <cell r="C3494" t="str">
            <v/>
          </cell>
        </row>
        <row r="3495">
          <cell r="C3495" t="str">
            <v/>
          </cell>
        </row>
        <row r="3496">
          <cell r="C3496" t="str">
            <v/>
          </cell>
        </row>
        <row r="3497">
          <cell r="C3497" t="str">
            <v/>
          </cell>
        </row>
        <row r="3498">
          <cell r="C3498" t="str">
            <v/>
          </cell>
        </row>
        <row r="3499">
          <cell r="C3499" t="str">
            <v/>
          </cell>
        </row>
        <row r="3500">
          <cell r="C3500" t="str">
            <v/>
          </cell>
        </row>
        <row r="3501">
          <cell r="C3501" t="str">
            <v/>
          </cell>
        </row>
        <row r="3502">
          <cell r="C3502" t="str">
            <v/>
          </cell>
        </row>
        <row r="3503">
          <cell r="C3503" t="str">
            <v/>
          </cell>
        </row>
        <row r="3504">
          <cell r="C3504" t="str">
            <v/>
          </cell>
        </row>
        <row r="3505">
          <cell r="C3505" t="str">
            <v/>
          </cell>
        </row>
        <row r="3506">
          <cell r="C3506" t="str">
            <v/>
          </cell>
        </row>
        <row r="3507">
          <cell r="C3507" t="str">
            <v/>
          </cell>
        </row>
        <row r="3508">
          <cell r="C3508" t="str">
            <v/>
          </cell>
        </row>
        <row r="3509">
          <cell r="C3509" t="str">
            <v/>
          </cell>
        </row>
        <row r="3510">
          <cell r="C3510" t="str">
            <v/>
          </cell>
        </row>
        <row r="3511">
          <cell r="C3511" t="str">
            <v/>
          </cell>
        </row>
        <row r="3512">
          <cell r="C3512" t="str">
            <v/>
          </cell>
        </row>
        <row r="3513">
          <cell r="C3513" t="str">
            <v/>
          </cell>
        </row>
        <row r="3514">
          <cell r="C3514" t="str">
            <v/>
          </cell>
        </row>
        <row r="3515">
          <cell r="C3515" t="str">
            <v/>
          </cell>
        </row>
        <row r="3516">
          <cell r="C3516" t="str">
            <v/>
          </cell>
        </row>
        <row r="3517">
          <cell r="C3517" t="str">
            <v/>
          </cell>
        </row>
        <row r="3518">
          <cell r="C3518" t="str">
            <v/>
          </cell>
        </row>
        <row r="3519">
          <cell r="C3519" t="str">
            <v/>
          </cell>
        </row>
        <row r="3520">
          <cell r="C3520" t="str">
            <v/>
          </cell>
        </row>
        <row r="3521">
          <cell r="C3521" t="str">
            <v/>
          </cell>
        </row>
        <row r="3522">
          <cell r="C3522" t="str">
            <v/>
          </cell>
        </row>
        <row r="3523">
          <cell r="C3523" t="str">
            <v/>
          </cell>
        </row>
        <row r="3524">
          <cell r="C3524" t="str">
            <v/>
          </cell>
        </row>
        <row r="3525">
          <cell r="C3525" t="str">
            <v/>
          </cell>
        </row>
        <row r="3526">
          <cell r="C3526" t="str">
            <v/>
          </cell>
        </row>
        <row r="3527">
          <cell r="C3527" t="str">
            <v/>
          </cell>
        </row>
        <row r="3528">
          <cell r="C3528" t="str">
            <v/>
          </cell>
        </row>
        <row r="3529">
          <cell r="C3529" t="str">
            <v/>
          </cell>
        </row>
        <row r="3530">
          <cell r="C3530" t="str">
            <v/>
          </cell>
        </row>
        <row r="3531">
          <cell r="C3531" t="str">
            <v/>
          </cell>
        </row>
        <row r="3532">
          <cell r="C3532" t="str">
            <v/>
          </cell>
        </row>
        <row r="3533">
          <cell r="C3533" t="str">
            <v/>
          </cell>
        </row>
        <row r="3534">
          <cell r="C3534" t="str">
            <v/>
          </cell>
        </row>
        <row r="3535">
          <cell r="C3535" t="str">
            <v/>
          </cell>
        </row>
        <row r="3536">
          <cell r="C3536" t="str">
            <v/>
          </cell>
        </row>
        <row r="3537">
          <cell r="C3537" t="str">
            <v/>
          </cell>
        </row>
        <row r="3538">
          <cell r="C3538" t="str">
            <v/>
          </cell>
        </row>
        <row r="3539">
          <cell r="C3539" t="str">
            <v/>
          </cell>
        </row>
        <row r="3540">
          <cell r="C3540" t="str">
            <v/>
          </cell>
        </row>
        <row r="3541">
          <cell r="C3541" t="str">
            <v/>
          </cell>
        </row>
        <row r="3542">
          <cell r="C3542" t="str">
            <v/>
          </cell>
        </row>
        <row r="3543">
          <cell r="C3543" t="str">
            <v/>
          </cell>
        </row>
        <row r="3544">
          <cell r="C3544" t="str">
            <v/>
          </cell>
        </row>
        <row r="3545">
          <cell r="C3545" t="str">
            <v/>
          </cell>
        </row>
        <row r="3546">
          <cell r="C3546" t="str">
            <v/>
          </cell>
        </row>
        <row r="3547">
          <cell r="C3547" t="str">
            <v/>
          </cell>
        </row>
        <row r="3548">
          <cell r="C3548" t="str">
            <v/>
          </cell>
        </row>
        <row r="3549">
          <cell r="C3549" t="str">
            <v/>
          </cell>
        </row>
        <row r="3550">
          <cell r="C3550" t="str">
            <v/>
          </cell>
        </row>
        <row r="3551">
          <cell r="C3551" t="str">
            <v/>
          </cell>
        </row>
        <row r="3552">
          <cell r="C3552" t="str">
            <v/>
          </cell>
        </row>
        <row r="3553">
          <cell r="C3553" t="str">
            <v/>
          </cell>
        </row>
        <row r="3554">
          <cell r="C3554" t="str">
            <v/>
          </cell>
        </row>
        <row r="3555">
          <cell r="C3555" t="str">
            <v/>
          </cell>
        </row>
        <row r="3556">
          <cell r="C3556" t="str">
            <v/>
          </cell>
        </row>
        <row r="3557">
          <cell r="C3557" t="str">
            <v/>
          </cell>
        </row>
        <row r="3558">
          <cell r="C3558" t="str">
            <v/>
          </cell>
        </row>
        <row r="3559">
          <cell r="C3559" t="str">
            <v/>
          </cell>
        </row>
        <row r="3560">
          <cell r="C3560" t="str">
            <v/>
          </cell>
        </row>
        <row r="3561">
          <cell r="C3561" t="str">
            <v/>
          </cell>
        </row>
        <row r="3562">
          <cell r="C3562" t="str">
            <v/>
          </cell>
        </row>
        <row r="3563">
          <cell r="C3563" t="str">
            <v/>
          </cell>
        </row>
        <row r="3564">
          <cell r="C3564" t="str">
            <v/>
          </cell>
        </row>
        <row r="3565">
          <cell r="C3565" t="str">
            <v/>
          </cell>
        </row>
        <row r="3566">
          <cell r="C3566" t="str">
            <v/>
          </cell>
        </row>
        <row r="3567">
          <cell r="C3567" t="str">
            <v/>
          </cell>
        </row>
        <row r="3568">
          <cell r="C3568" t="str">
            <v/>
          </cell>
        </row>
        <row r="3569">
          <cell r="C3569" t="str">
            <v/>
          </cell>
        </row>
        <row r="3570">
          <cell r="C3570" t="str">
            <v/>
          </cell>
        </row>
        <row r="3571">
          <cell r="C3571" t="str">
            <v/>
          </cell>
        </row>
        <row r="3572">
          <cell r="C3572" t="str">
            <v/>
          </cell>
        </row>
        <row r="3573">
          <cell r="C3573" t="str">
            <v/>
          </cell>
        </row>
        <row r="3574">
          <cell r="C3574" t="str">
            <v/>
          </cell>
        </row>
        <row r="3575">
          <cell r="C3575" t="str">
            <v/>
          </cell>
        </row>
        <row r="3576">
          <cell r="C3576" t="str">
            <v/>
          </cell>
        </row>
        <row r="3577">
          <cell r="C3577" t="str">
            <v/>
          </cell>
        </row>
        <row r="3578">
          <cell r="C3578" t="str">
            <v/>
          </cell>
        </row>
        <row r="3579">
          <cell r="C3579" t="str">
            <v/>
          </cell>
        </row>
        <row r="3580">
          <cell r="C3580" t="str">
            <v/>
          </cell>
        </row>
        <row r="3581">
          <cell r="C3581" t="str">
            <v/>
          </cell>
        </row>
        <row r="3582">
          <cell r="C3582" t="str">
            <v/>
          </cell>
        </row>
        <row r="3583">
          <cell r="C3583" t="str">
            <v/>
          </cell>
        </row>
        <row r="3584">
          <cell r="C3584" t="str">
            <v/>
          </cell>
        </row>
        <row r="3585">
          <cell r="C3585" t="str">
            <v/>
          </cell>
        </row>
        <row r="3586">
          <cell r="C3586" t="str">
            <v/>
          </cell>
        </row>
        <row r="3587">
          <cell r="C3587" t="str">
            <v/>
          </cell>
        </row>
        <row r="3588">
          <cell r="C3588" t="str">
            <v/>
          </cell>
        </row>
        <row r="3589">
          <cell r="C3589" t="str">
            <v/>
          </cell>
        </row>
        <row r="3590">
          <cell r="C3590" t="str">
            <v/>
          </cell>
        </row>
        <row r="3591">
          <cell r="C3591" t="str">
            <v/>
          </cell>
        </row>
        <row r="3592">
          <cell r="C3592" t="str">
            <v/>
          </cell>
        </row>
        <row r="3593">
          <cell r="C3593" t="str">
            <v/>
          </cell>
        </row>
        <row r="3594">
          <cell r="C3594" t="str">
            <v/>
          </cell>
        </row>
        <row r="3595">
          <cell r="C3595" t="str">
            <v/>
          </cell>
        </row>
        <row r="3596">
          <cell r="C3596" t="str">
            <v/>
          </cell>
        </row>
        <row r="3597">
          <cell r="C3597" t="str">
            <v/>
          </cell>
        </row>
        <row r="3598">
          <cell r="C3598" t="str">
            <v/>
          </cell>
        </row>
        <row r="3599">
          <cell r="C3599" t="str">
            <v/>
          </cell>
        </row>
        <row r="3600">
          <cell r="C3600" t="str">
            <v/>
          </cell>
        </row>
        <row r="3601">
          <cell r="C3601" t="str">
            <v/>
          </cell>
        </row>
        <row r="3602">
          <cell r="C3602" t="str">
            <v/>
          </cell>
        </row>
        <row r="3603">
          <cell r="C3603" t="str">
            <v/>
          </cell>
        </row>
        <row r="3604">
          <cell r="C3604" t="str">
            <v/>
          </cell>
        </row>
        <row r="3605">
          <cell r="C3605" t="str">
            <v/>
          </cell>
        </row>
        <row r="3606">
          <cell r="C3606" t="str">
            <v/>
          </cell>
        </row>
        <row r="3607">
          <cell r="C3607" t="str">
            <v/>
          </cell>
        </row>
        <row r="3608">
          <cell r="C3608" t="str">
            <v/>
          </cell>
        </row>
        <row r="3609">
          <cell r="C3609" t="str">
            <v/>
          </cell>
        </row>
        <row r="3610">
          <cell r="C3610" t="str">
            <v/>
          </cell>
        </row>
        <row r="3611">
          <cell r="C3611" t="str">
            <v/>
          </cell>
        </row>
        <row r="3612">
          <cell r="C3612" t="str">
            <v/>
          </cell>
        </row>
        <row r="3613">
          <cell r="C3613" t="str">
            <v/>
          </cell>
        </row>
        <row r="3614">
          <cell r="C3614" t="str">
            <v/>
          </cell>
        </row>
        <row r="3615">
          <cell r="C3615" t="str">
            <v/>
          </cell>
        </row>
        <row r="3616">
          <cell r="C3616" t="str">
            <v/>
          </cell>
        </row>
        <row r="3617">
          <cell r="C3617" t="str">
            <v/>
          </cell>
        </row>
        <row r="3618">
          <cell r="C3618" t="str">
            <v/>
          </cell>
        </row>
        <row r="3619">
          <cell r="C3619" t="str">
            <v/>
          </cell>
        </row>
        <row r="3620">
          <cell r="C3620" t="str">
            <v/>
          </cell>
        </row>
        <row r="3621">
          <cell r="C3621" t="str">
            <v/>
          </cell>
        </row>
        <row r="3622">
          <cell r="C3622" t="str">
            <v/>
          </cell>
        </row>
        <row r="3623">
          <cell r="C3623" t="str">
            <v/>
          </cell>
        </row>
        <row r="3624">
          <cell r="C3624" t="str">
            <v/>
          </cell>
        </row>
        <row r="3625">
          <cell r="C3625" t="str">
            <v/>
          </cell>
        </row>
        <row r="3626">
          <cell r="C3626" t="str">
            <v/>
          </cell>
        </row>
        <row r="3627">
          <cell r="C3627" t="str">
            <v/>
          </cell>
        </row>
        <row r="3628">
          <cell r="C3628" t="str">
            <v/>
          </cell>
        </row>
        <row r="3629">
          <cell r="C3629" t="str">
            <v/>
          </cell>
        </row>
        <row r="3630">
          <cell r="C3630" t="str">
            <v/>
          </cell>
        </row>
        <row r="3631">
          <cell r="C3631" t="str">
            <v/>
          </cell>
        </row>
        <row r="3632">
          <cell r="C3632" t="str">
            <v/>
          </cell>
        </row>
        <row r="3633">
          <cell r="C3633" t="str">
            <v/>
          </cell>
        </row>
        <row r="3634">
          <cell r="C3634" t="str">
            <v/>
          </cell>
        </row>
        <row r="3635">
          <cell r="C3635" t="str">
            <v/>
          </cell>
        </row>
        <row r="3636">
          <cell r="C3636" t="str">
            <v/>
          </cell>
        </row>
        <row r="3637">
          <cell r="C3637" t="str">
            <v/>
          </cell>
        </row>
        <row r="3638">
          <cell r="C3638" t="str">
            <v/>
          </cell>
        </row>
        <row r="3639">
          <cell r="C3639" t="str">
            <v/>
          </cell>
        </row>
        <row r="3640">
          <cell r="C3640" t="str">
            <v/>
          </cell>
        </row>
        <row r="3641">
          <cell r="C3641" t="str">
            <v/>
          </cell>
        </row>
        <row r="3642">
          <cell r="C3642" t="str">
            <v/>
          </cell>
        </row>
        <row r="3643">
          <cell r="C3643" t="str">
            <v/>
          </cell>
        </row>
        <row r="3644">
          <cell r="C3644" t="str">
            <v/>
          </cell>
        </row>
        <row r="3645">
          <cell r="C3645" t="str">
            <v/>
          </cell>
        </row>
        <row r="3646">
          <cell r="C3646" t="str">
            <v/>
          </cell>
        </row>
        <row r="3647">
          <cell r="C3647" t="str">
            <v/>
          </cell>
        </row>
        <row r="3648">
          <cell r="C3648" t="str">
            <v/>
          </cell>
        </row>
        <row r="3649">
          <cell r="C3649" t="str">
            <v/>
          </cell>
        </row>
        <row r="3650">
          <cell r="C3650" t="str">
            <v/>
          </cell>
        </row>
        <row r="3651">
          <cell r="C3651" t="str">
            <v/>
          </cell>
        </row>
        <row r="3652">
          <cell r="C3652" t="str">
            <v/>
          </cell>
        </row>
        <row r="3653">
          <cell r="C3653" t="str">
            <v/>
          </cell>
        </row>
        <row r="3654">
          <cell r="C3654" t="str">
            <v/>
          </cell>
        </row>
        <row r="3655">
          <cell r="C3655" t="str">
            <v/>
          </cell>
        </row>
        <row r="3656">
          <cell r="C3656" t="str">
            <v/>
          </cell>
        </row>
        <row r="3657">
          <cell r="C3657" t="str">
            <v/>
          </cell>
        </row>
        <row r="3658">
          <cell r="C3658" t="str">
            <v/>
          </cell>
        </row>
        <row r="3659">
          <cell r="C3659" t="str">
            <v/>
          </cell>
        </row>
        <row r="3660">
          <cell r="C3660" t="str">
            <v/>
          </cell>
        </row>
        <row r="3661">
          <cell r="C3661" t="str">
            <v/>
          </cell>
        </row>
        <row r="3662">
          <cell r="C3662" t="str">
            <v/>
          </cell>
        </row>
        <row r="3663">
          <cell r="C3663" t="str">
            <v/>
          </cell>
        </row>
        <row r="3664">
          <cell r="C3664" t="str">
            <v/>
          </cell>
        </row>
        <row r="3665">
          <cell r="C3665" t="str">
            <v/>
          </cell>
        </row>
        <row r="3666">
          <cell r="C3666" t="str">
            <v/>
          </cell>
        </row>
        <row r="3667">
          <cell r="C3667" t="str">
            <v/>
          </cell>
        </row>
        <row r="3668">
          <cell r="C3668" t="str">
            <v/>
          </cell>
        </row>
        <row r="3669">
          <cell r="C3669" t="str">
            <v/>
          </cell>
        </row>
        <row r="3670">
          <cell r="C3670" t="str">
            <v/>
          </cell>
        </row>
        <row r="3671">
          <cell r="C3671" t="str">
            <v/>
          </cell>
        </row>
        <row r="3672">
          <cell r="C3672" t="str">
            <v/>
          </cell>
        </row>
        <row r="3673">
          <cell r="C3673" t="str">
            <v/>
          </cell>
        </row>
        <row r="3674">
          <cell r="C3674" t="str">
            <v/>
          </cell>
        </row>
        <row r="3675">
          <cell r="C3675" t="str">
            <v/>
          </cell>
        </row>
        <row r="3676">
          <cell r="C3676" t="str">
            <v/>
          </cell>
        </row>
        <row r="3677">
          <cell r="C3677" t="str">
            <v/>
          </cell>
        </row>
        <row r="3678">
          <cell r="C3678" t="str">
            <v/>
          </cell>
        </row>
        <row r="3679">
          <cell r="C3679" t="str">
            <v/>
          </cell>
        </row>
        <row r="3680">
          <cell r="C3680" t="str">
            <v/>
          </cell>
        </row>
        <row r="3681">
          <cell r="C3681" t="str">
            <v/>
          </cell>
        </row>
        <row r="3682">
          <cell r="C3682" t="str">
            <v/>
          </cell>
        </row>
        <row r="3683">
          <cell r="C3683" t="str">
            <v/>
          </cell>
        </row>
        <row r="3684">
          <cell r="C3684" t="str">
            <v/>
          </cell>
        </row>
        <row r="3685">
          <cell r="C3685" t="str">
            <v/>
          </cell>
        </row>
        <row r="3686">
          <cell r="C3686" t="str">
            <v/>
          </cell>
        </row>
        <row r="3687">
          <cell r="C3687" t="str">
            <v/>
          </cell>
        </row>
        <row r="3688">
          <cell r="C3688" t="str">
            <v/>
          </cell>
        </row>
        <row r="3689">
          <cell r="C3689" t="str">
            <v/>
          </cell>
        </row>
        <row r="3690">
          <cell r="C3690" t="str">
            <v/>
          </cell>
        </row>
        <row r="3691">
          <cell r="C3691" t="str">
            <v/>
          </cell>
        </row>
        <row r="3692">
          <cell r="C3692" t="str">
            <v/>
          </cell>
        </row>
        <row r="3693">
          <cell r="C3693" t="str">
            <v/>
          </cell>
        </row>
        <row r="3694">
          <cell r="C3694" t="str">
            <v/>
          </cell>
        </row>
        <row r="3695">
          <cell r="C3695" t="str">
            <v/>
          </cell>
        </row>
        <row r="3696">
          <cell r="C3696" t="str">
            <v/>
          </cell>
        </row>
        <row r="3697">
          <cell r="C3697" t="str">
            <v/>
          </cell>
        </row>
        <row r="3698">
          <cell r="C3698" t="str">
            <v/>
          </cell>
        </row>
        <row r="3699">
          <cell r="C3699" t="str">
            <v/>
          </cell>
        </row>
        <row r="3700">
          <cell r="C3700" t="str">
            <v/>
          </cell>
        </row>
        <row r="3701">
          <cell r="C3701" t="str">
            <v/>
          </cell>
        </row>
        <row r="3702">
          <cell r="C3702" t="str">
            <v/>
          </cell>
        </row>
        <row r="3703">
          <cell r="C3703" t="str">
            <v/>
          </cell>
        </row>
        <row r="3704">
          <cell r="C3704" t="str">
            <v/>
          </cell>
        </row>
        <row r="3705">
          <cell r="C3705" t="str">
            <v/>
          </cell>
        </row>
        <row r="3706">
          <cell r="C3706" t="str">
            <v/>
          </cell>
        </row>
        <row r="3707">
          <cell r="C3707" t="str">
            <v/>
          </cell>
        </row>
        <row r="3708">
          <cell r="C3708" t="str">
            <v/>
          </cell>
        </row>
        <row r="3709">
          <cell r="C3709" t="str">
            <v/>
          </cell>
        </row>
        <row r="3710">
          <cell r="C3710" t="str">
            <v/>
          </cell>
        </row>
        <row r="3711">
          <cell r="C3711" t="str">
            <v/>
          </cell>
        </row>
        <row r="3712">
          <cell r="C3712" t="str">
            <v/>
          </cell>
        </row>
        <row r="3713">
          <cell r="C3713" t="str">
            <v/>
          </cell>
        </row>
        <row r="3714">
          <cell r="C3714" t="str">
            <v/>
          </cell>
        </row>
        <row r="3715">
          <cell r="C3715" t="str">
            <v/>
          </cell>
        </row>
        <row r="3716">
          <cell r="C3716" t="str">
            <v/>
          </cell>
        </row>
        <row r="3717">
          <cell r="C3717" t="str">
            <v/>
          </cell>
        </row>
        <row r="3718">
          <cell r="C3718" t="str">
            <v/>
          </cell>
        </row>
        <row r="3719">
          <cell r="C3719" t="str">
            <v/>
          </cell>
        </row>
        <row r="3720">
          <cell r="C3720" t="str">
            <v/>
          </cell>
        </row>
        <row r="3721">
          <cell r="C3721" t="str">
            <v/>
          </cell>
        </row>
        <row r="3722">
          <cell r="C3722" t="str">
            <v/>
          </cell>
        </row>
        <row r="3723">
          <cell r="C3723" t="str">
            <v/>
          </cell>
        </row>
        <row r="3724">
          <cell r="C3724" t="str">
            <v/>
          </cell>
        </row>
        <row r="3725">
          <cell r="C3725" t="str">
            <v/>
          </cell>
        </row>
        <row r="3726">
          <cell r="C3726" t="str">
            <v/>
          </cell>
        </row>
        <row r="3727">
          <cell r="C3727" t="str">
            <v/>
          </cell>
        </row>
        <row r="3728">
          <cell r="C3728" t="str">
            <v/>
          </cell>
        </row>
        <row r="3729">
          <cell r="C3729" t="str">
            <v/>
          </cell>
        </row>
        <row r="3730">
          <cell r="C3730" t="str">
            <v/>
          </cell>
        </row>
        <row r="3731">
          <cell r="C3731" t="str">
            <v/>
          </cell>
        </row>
        <row r="3732">
          <cell r="C3732" t="str">
            <v/>
          </cell>
        </row>
        <row r="3733">
          <cell r="C3733" t="str">
            <v/>
          </cell>
        </row>
        <row r="3734">
          <cell r="C3734" t="str">
            <v/>
          </cell>
        </row>
        <row r="3735">
          <cell r="C3735" t="str">
            <v/>
          </cell>
        </row>
        <row r="3736">
          <cell r="C3736" t="str">
            <v/>
          </cell>
        </row>
        <row r="3737">
          <cell r="C3737" t="str">
            <v/>
          </cell>
        </row>
        <row r="3738">
          <cell r="C3738" t="str">
            <v/>
          </cell>
        </row>
        <row r="3739">
          <cell r="C3739" t="str">
            <v/>
          </cell>
        </row>
        <row r="3740">
          <cell r="C3740" t="str">
            <v/>
          </cell>
        </row>
        <row r="3741">
          <cell r="C3741" t="str">
            <v/>
          </cell>
        </row>
        <row r="3742">
          <cell r="C3742" t="str">
            <v/>
          </cell>
        </row>
        <row r="3743">
          <cell r="C3743" t="str">
            <v/>
          </cell>
        </row>
        <row r="3744">
          <cell r="C3744" t="str">
            <v/>
          </cell>
        </row>
        <row r="3745">
          <cell r="C3745" t="str">
            <v/>
          </cell>
        </row>
        <row r="3746">
          <cell r="C3746" t="str">
            <v/>
          </cell>
        </row>
        <row r="3747">
          <cell r="C3747" t="str">
            <v/>
          </cell>
        </row>
        <row r="3748">
          <cell r="C3748" t="str">
            <v/>
          </cell>
        </row>
        <row r="3749">
          <cell r="C3749" t="str">
            <v/>
          </cell>
        </row>
        <row r="3750">
          <cell r="C3750" t="str">
            <v/>
          </cell>
        </row>
        <row r="3751">
          <cell r="C3751" t="str">
            <v/>
          </cell>
        </row>
        <row r="3752">
          <cell r="C3752" t="str">
            <v/>
          </cell>
        </row>
        <row r="3753">
          <cell r="C3753" t="str">
            <v/>
          </cell>
        </row>
        <row r="3754">
          <cell r="C3754" t="str">
            <v/>
          </cell>
        </row>
        <row r="3755">
          <cell r="C3755" t="str">
            <v/>
          </cell>
        </row>
        <row r="3756">
          <cell r="C3756" t="str">
            <v/>
          </cell>
        </row>
        <row r="3757">
          <cell r="C3757" t="str">
            <v/>
          </cell>
        </row>
        <row r="3758">
          <cell r="C3758" t="str">
            <v/>
          </cell>
        </row>
        <row r="3759">
          <cell r="C3759" t="str">
            <v/>
          </cell>
        </row>
        <row r="3760">
          <cell r="C3760" t="str">
            <v/>
          </cell>
        </row>
        <row r="3761">
          <cell r="C3761" t="str">
            <v/>
          </cell>
        </row>
        <row r="3762">
          <cell r="C3762" t="str">
            <v/>
          </cell>
        </row>
        <row r="3763">
          <cell r="C3763" t="str">
            <v/>
          </cell>
        </row>
        <row r="3764">
          <cell r="C3764" t="str">
            <v/>
          </cell>
        </row>
        <row r="3765">
          <cell r="C3765" t="str">
            <v/>
          </cell>
        </row>
        <row r="3766">
          <cell r="C3766" t="str">
            <v/>
          </cell>
        </row>
        <row r="3767">
          <cell r="C3767" t="str">
            <v/>
          </cell>
        </row>
        <row r="3768">
          <cell r="C3768" t="str">
            <v/>
          </cell>
        </row>
        <row r="3769">
          <cell r="C3769" t="str">
            <v/>
          </cell>
        </row>
        <row r="3770">
          <cell r="C3770" t="str">
            <v/>
          </cell>
        </row>
        <row r="3771">
          <cell r="C3771" t="str">
            <v/>
          </cell>
        </row>
        <row r="3772">
          <cell r="C3772" t="str">
            <v/>
          </cell>
        </row>
        <row r="3773">
          <cell r="C3773" t="str">
            <v/>
          </cell>
        </row>
        <row r="3774">
          <cell r="C3774" t="str">
            <v/>
          </cell>
        </row>
        <row r="3775">
          <cell r="C3775" t="str">
            <v/>
          </cell>
        </row>
        <row r="3776">
          <cell r="C3776" t="str">
            <v/>
          </cell>
        </row>
        <row r="3777">
          <cell r="C3777" t="str">
            <v/>
          </cell>
        </row>
        <row r="3778">
          <cell r="C3778" t="str">
            <v/>
          </cell>
        </row>
        <row r="3779">
          <cell r="C3779" t="str">
            <v/>
          </cell>
        </row>
        <row r="3780">
          <cell r="C3780" t="str">
            <v/>
          </cell>
        </row>
        <row r="3781">
          <cell r="C3781" t="str">
            <v/>
          </cell>
        </row>
        <row r="3782">
          <cell r="C3782" t="str">
            <v/>
          </cell>
        </row>
        <row r="3783">
          <cell r="C3783" t="str">
            <v/>
          </cell>
        </row>
        <row r="3784">
          <cell r="C3784" t="str">
            <v/>
          </cell>
        </row>
        <row r="3785">
          <cell r="C3785" t="str">
            <v/>
          </cell>
        </row>
        <row r="3786">
          <cell r="C3786" t="str">
            <v/>
          </cell>
        </row>
        <row r="3787">
          <cell r="C3787" t="str">
            <v/>
          </cell>
        </row>
        <row r="3788">
          <cell r="C3788" t="str">
            <v/>
          </cell>
        </row>
        <row r="3789">
          <cell r="C3789" t="str">
            <v/>
          </cell>
        </row>
        <row r="3790">
          <cell r="C3790" t="str">
            <v/>
          </cell>
        </row>
        <row r="3791">
          <cell r="C3791" t="str">
            <v/>
          </cell>
        </row>
        <row r="3792">
          <cell r="C3792" t="str">
            <v/>
          </cell>
        </row>
        <row r="3793">
          <cell r="C3793" t="str">
            <v/>
          </cell>
        </row>
        <row r="3794">
          <cell r="C3794" t="str">
            <v/>
          </cell>
        </row>
        <row r="3795">
          <cell r="C3795" t="str">
            <v/>
          </cell>
        </row>
        <row r="3796">
          <cell r="C3796" t="str">
            <v/>
          </cell>
        </row>
        <row r="3797">
          <cell r="C3797" t="str">
            <v/>
          </cell>
        </row>
        <row r="3798">
          <cell r="C3798" t="str">
            <v/>
          </cell>
        </row>
        <row r="3799">
          <cell r="C3799" t="str">
            <v/>
          </cell>
        </row>
        <row r="3800">
          <cell r="C3800" t="str">
            <v/>
          </cell>
        </row>
        <row r="3801">
          <cell r="C3801" t="str">
            <v/>
          </cell>
        </row>
        <row r="3802">
          <cell r="C3802" t="str">
            <v/>
          </cell>
        </row>
        <row r="3803">
          <cell r="C3803" t="str">
            <v/>
          </cell>
        </row>
        <row r="3804">
          <cell r="C3804" t="str">
            <v/>
          </cell>
        </row>
        <row r="3805">
          <cell r="C3805" t="str">
            <v/>
          </cell>
        </row>
        <row r="3806">
          <cell r="C3806" t="str">
            <v/>
          </cell>
        </row>
        <row r="3807">
          <cell r="C3807" t="str">
            <v/>
          </cell>
        </row>
        <row r="3808">
          <cell r="C3808" t="str">
            <v/>
          </cell>
        </row>
        <row r="3809">
          <cell r="C3809" t="str">
            <v/>
          </cell>
        </row>
        <row r="3810">
          <cell r="C3810" t="str">
            <v/>
          </cell>
        </row>
        <row r="3811">
          <cell r="C3811" t="str">
            <v/>
          </cell>
        </row>
        <row r="3812">
          <cell r="C3812" t="str">
            <v/>
          </cell>
        </row>
        <row r="3813">
          <cell r="C3813" t="str">
            <v/>
          </cell>
        </row>
        <row r="3814">
          <cell r="C3814" t="str">
            <v/>
          </cell>
        </row>
        <row r="3815">
          <cell r="C3815" t="str">
            <v/>
          </cell>
        </row>
        <row r="3816">
          <cell r="C3816" t="str">
            <v/>
          </cell>
        </row>
        <row r="3817">
          <cell r="C3817" t="str">
            <v/>
          </cell>
        </row>
        <row r="3818">
          <cell r="C3818" t="str">
            <v/>
          </cell>
        </row>
        <row r="3819">
          <cell r="C3819" t="str">
            <v/>
          </cell>
        </row>
        <row r="3820">
          <cell r="C3820" t="str">
            <v/>
          </cell>
        </row>
        <row r="3821">
          <cell r="C3821" t="str">
            <v/>
          </cell>
        </row>
        <row r="3822">
          <cell r="C3822" t="str">
            <v/>
          </cell>
        </row>
        <row r="3823">
          <cell r="C3823" t="str">
            <v/>
          </cell>
        </row>
        <row r="3824">
          <cell r="C3824" t="str">
            <v/>
          </cell>
        </row>
        <row r="3825">
          <cell r="C3825" t="str">
            <v/>
          </cell>
        </row>
        <row r="3826">
          <cell r="C3826" t="str">
            <v/>
          </cell>
        </row>
        <row r="3827">
          <cell r="C3827" t="str">
            <v/>
          </cell>
        </row>
        <row r="3828">
          <cell r="C3828" t="str">
            <v/>
          </cell>
        </row>
        <row r="3829">
          <cell r="C3829" t="str">
            <v/>
          </cell>
        </row>
        <row r="3830">
          <cell r="C3830" t="str">
            <v/>
          </cell>
        </row>
        <row r="3831">
          <cell r="C3831" t="str">
            <v/>
          </cell>
        </row>
        <row r="3832">
          <cell r="C3832" t="str">
            <v/>
          </cell>
        </row>
        <row r="3833">
          <cell r="C3833" t="str">
            <v/>
          </cell>
        </row>
        <row r="3834">
          <cell r="C3834" t="str">
            <v/>
          </cell>
        </row>
        <row r="3835">
          <cell r="C3835" t="str">
            <v/>
          </cell>
        </row>
        <row r="3836">
          <cell r="C3836" t="str">
            <v/>
          </cell>
        </row>
        <row r="3837">
          <cell r="C3837" t="str">
            <v/>
          </cell>
        </row>
        <row r="3838">
          <cell r="C3838" t="str">
            <v/>
          </cell>
        </row>
        <row r="3839">
          <cell r="C3839" t="str">
            <v/>
          </cell>
        </row>
        <row r="3840">
          <cell r="C3840" t="str">
            <v/>
          </cell>
        </row>
        <row r="3841">
          <cell r="C3841" t="str">
            <v/>
          </cell>
        </row>
        <row r="3842">
          <cell r="C3842" t="str">
            <v/>
          </cell>
        </row>
        <row r="3843">
          <cell r="C3843" t="str">
            <v/>
          </cell>
        </row>
        <row r="3844">
          <cell r="C3844" t="str">
            <v/>
          </cell>
        </row>
        <row r="3845">
          <cell r="C3845" t="str">
            <v/>
          </cell>
        </row>
        <row r="3846">
          <cell r="C3846" t="str">
            <v/>
          </cell>
        </row>
        <row r="3847">
          <cell r="C3847" t="str">
            <v/>
          </cell>
        </row>
        <row r="3848">
          <cell r="C3848" t="str">
            <v/>
          </cell>
        </row>
        <row r="3849">
          <cell r="C3849" t="str">
            <v/>
          </cell>
        </row>
        <row r="3850">
          <cell r="C3850" t="str">
            <v/>
          </cell>
        </row>
        <row r="3851">
          <cell r="C3851" t="str">
            <v/>
          </cell>
        </row>
        <row r="3852">
          <cell r="C3852" t="str">
            <v/>
          </cell>
        </row>
        <row r="3853">
          <cell r="C3853" t="str">
            <v/>
          </cell>
        </row>
        <row r="3854">
          <cell r="C3854" t="str">
            <v/>
          </cell>
        </row>
        <row r="3855">
          <cell r="C3855" t="str">
            <v/>
          </cell>
        </row>
        <row r="3856">
          <cell r="C3856" t="str">
            <v/>
          </cell>
        </row>
        <row r="3857">
          <cell r="C3857" t="str">
            <v/>
          </cell>
        </row>
        <row r="3858">
          <cell r="C3858" t="str">
            <v/>
          </cell>
        </row>
        <row r="3859">
          <cell r="C3859" t="str">
            <v/>
          </cell>
        </row>
        <row r="3860">
          <cell r="C3860" t="str">
            <v/>
          </cell>
        </row>
        <row r="3861">
          <cell r="C3861" t="str">
            <v/>
          </cell>
        </row>
        <row r="3862">
          <cell r="C3862" t="str">
            <v/>
          </cell>
        </row>
        <row r="3863">
          <cell r="C3863" t="str">
            <v/>
          </cell>
        </row>
        <row r="3864">
          <cell r="C3864" t="str">
            <v/>
          </cell>
        </row>
        <row r="3865">
          <cell r="C3865" t="str">
            <v/>
          </cell>
        </row>
        <row r="3866">
          <cell r="C3866" t="str">
            <v/>
          </cell>
        </row>
        <row r="3867">
          <cell r="C3867" t="str">
            <v/>
          </cell>
        </row>
        <row r="3868">
          <cell r="C3868" t="str">
            <v/>
          </cell>
        </row>
        <row r="3869">
          <cell r="C3869" t="str">
            <v/>
          </cell>
        </row>
        <row r="3870">
          <cell r="C3870" t="str">
            <v/>
          </cell>
        </row>
        <row r="3871">
          <cell r="C3871" t="str">
            <v/>
          </cell>
        </row>
        <row r="3872">
          <cell r="C3872" t="str">
            <v/>
          </cell>
        </row>
        <row r="3873">
          <cell r="C3873" t="str">
            <v/>
          </cell>
        </row>
        <row r="3874">
          <cell r="C3874" t="str">
            <v/>
          </cell>
        </row>
        <row r="3875">
          <cell r="C3875" t="str">
            <v/>
          </cell>
        </row>
        <row r="3876">
          <cell r="C3876" t="str">
            <v/>
          </cell>
        </row>
        <row r="3877">
          <cell r="C3877" t="str">
            <v/>
          </cell>
        </row>
        <row r="3878">
          <cell r="C3878" t="str">
            <v/>
          </cell>
        </row>
        <row r="3879">
          <cell r="C3879" t="str">
            <v/>
          </cell>
        </row>
        <row r="3880">
          <cell r="C3880" t="str">
            <v/>
          </cell>
        </row>
        <row r="3881">
          <cell r="C3881" t="str">
            <v/>
          </cell>
        </row>
        <row r="3882">
          <cell r="C3882" t="str">
            <v/>
          </cell>
        </row>
        <row r="3883">
          <cell r="C3883" t="str">
            <v/>
          </cell>
        </row>
        <row r="3884">
          <cell r="C3884" t="str">
            <v/>
          </cell>
        </row>
        <row r="3885">
          <cell r="C3885" t="str">
            <v/>
          </cell>
        </row>
        <row r="3886">
          <cell r="C3886" t="str">
            <v/>
          </cell>
        </row>
        <row r="3887">
          <cell r="C3887" t="str">
            <v/>
          </cell>
        </row>
        <row r="3888">
          <cell r="C3888" t="str">
            <v/>
          </cell>
        </row>
        <row r="3889">
          <cell r="C3889" t="str">
            <v/>
          </cell>
        </row>
        <row r="3890">
          <cell r="C3890" t="str">
            <v/>
          </cell>
        </row>
        <row r="3891">
          <cell r="C3891" t="str">
            <v/>
          </cell>
        </row>
        <row r="3892">
          <cell r="C3892" t="str">
            <v/>
          </cell>
        </row>
        <row r="3893">
          <cell r="C3893" t="str">
            <v/>
          </cell>
        </row>
        <row r="3894">
          <cell r="C3894" t="str">
            <v/>
          </cell>
        </row>
        <row r="3895">
          <cell r="C3895" t="str">
            <v/>
          </cell>
        </row>
        <row r="3896">
          <cell r="C3896" t="str">
            <v/>
          </cell>
        </row>
        <row r="3897">
          <cell r="C3897" t="str">
            <v/>
          </cell>
        </row>
        <row r="3898">
          <cell r="C3898" t="str">
            <v/>
          </cell>
        </row>
        <row r="3899">
          <cell r="C3899" t="str">
            <v/>
          </cell>
        </row>
        <row r="3900">
          <cell r="C3900" t="str">
            <v/>
          </cell>
        </row>
        <row r="3901">
          <cell r="C3901" t="str">
            <v/>
          </cell>
        </row>
        <row r="3902">
          <cell r="C3902" t="str">
            <v/>
          </cell>
        </row>
        <row r="3903">
          <cell r="C3903" t="str">
            <v/>
          </cell>
        </row>
        <row r="3904">
          <cell r="C3904" t="str">
            <v/>
          </cell>
        </row>
        <row r="3905">
          <cell r="C3905" t="str">
            <v/>
          </cell>
        </row>
        <row r="3906">
          <cell r="C3906" t="str">
            <v/>
          </cell>
        </row>
        <row r="3907">
          <cell r="C3907" t="str">
            <v/>
          </cell>
        </row>
        <row r="3908">
          <cell r="C3908" t="str">
            <v/>
          </cell>
        </row>
        <row r="3909">
          <cell r="C3909" t="str">
            <v/>
          </cell>
        </row>
        <row r="3910">
          <cell r="C3910" t="str">
            <v/>
          </cell>
        </row>
        <row r="3911">
          <cell r="C3911" t="str">
            <v/>
          </cell>
        </row>
        <row r="3912">
          <cell r="C3912" t="str">
            <v/>
          </cell>
        </row>
        <row r="3913">
          <cell r="C3913" t="str">
            <v/>
          </cell>
        </row>
        <row r="3914">
          <cell r="C3914" t="str">
            <v/>
          </cell>
        </row>
        <row r="3915">
          <cell r="C3915" t="str">
            <v/>
          </cell>
        </row>
        <row r="3916">
          <cell r="C3916" t="str">
            <v/>
          </cell>
        </row>
        <row r="3917">
          <cell r="C3917" t="str">
            <v/>
          </cell>
        </row>
        <row r="3918">
          <cell r="C3918" t="str">
            <v/>
          </cell>
        </row>
        <row r="3919">
          <cell r="C3919" t="str">
            <v/>
          </cell>
        </row>
        <row r="3920">
          <cell r="C3920" t="str">
            <v/>
          </cell>
        </row>
        <row r="3921">
          <cell r="C3921" t="str">
            <v/>
          </cell>
        </row>
        <row r="3922">
          <cell r="C3922" t="str">
            <v/>
          </cell>
        </row>
        <row r="3923">
          <cell r="C3923" t="str">
            <v/>
          </cell>
        </row>
        <row r="3924">
          <cell r="C3924" t="str">
            <v/>
          </cell>
        </row>
        <row r="3925">
          <cell r="C3925" t="str">
            <v/>
          </cell>
        </row>
        <row r="3926">
          <cell r="C3926" t="str">
            <v/>
          </cell>
        </row>
        <row r="3927">
          <cell r="C3927" t="str">
            <v/>
          </cell>
        </row>
        <row r="3928">
          <cell r="C3928" t="str">
            <v/>
          </cell>
        </row>
        <row r="3929">
          <cell r="C3929" t="str">
            <v/>
          </cell>
        </row>
        <row r="3930">
          <cell r="C3930" t="str">
            <v/>
          </cell>
        </row>
        <row r="3931">
          <cell r="C3931" t="str">
            <v/>
          </cell>
        </row>
        <row r="3932">
          <cell r="C3932" t="str">
            <v/>
          </cell>
        </row>
        <row r="3933">
          <cell r="C3933" t="str">
            <v/>
          </cell>
        </row>
        <row r="3934">
          <cell r="C3934" t="str">
            <v/>
          </cell>
        </row>
        <row r="3935">
          <cell r="C3935" t="str">
            <v/>
          </cell>
        </row>
        <row r="3936">
          <cell r="C3936" t="str">
            <v/>
          </cell>
        </row>
        <row r="3937">
          <cell r="C3937" t="str">
            <v/>
          </cell>
        </row>
        <row r="3938">
          <cell r="C3938" t="str">
            <v/>
          </cell>
        </row>
        <row r="3939">
          <cell r="C3939" t="str">
            <v/>
          </cell>
        </row>
        <row r="3940">
          <cell r="C3940" t="str">
            <v/>
          </cell>
        </row>
        <row r="3941">
          <cell r="C3941" t="str">
            <v/>
          </cell>
        </row>
        <row r="3942">
          <cell r="C3942" t="str">
            <v/>
          </cell>
        </row>
        <row r="3943">
          <cell r="C3943" t="str">
            <v/>
          </cell>
        </row>
        <row r="3944">
          <cell r="C3944" t="str">
            <v/>
          </cell>
        </row>
        <row r="3945">
          <cell r="C3945" t="str">
            <v/>
          </cell>
        </row>
        <row r="3946">
          <cell r="C3946" t="str">
            <v/>
          </cell>
        </row>
        <row r="3947">
          <cell r="C3947" t="str">
            <v/>
          </cell>
        </row>
        <row r="3948">
          <cell r="C3948" t="str">
            <v/>
          </cell>
        </row>
        <row r="3949">
          <cell r="C3949" t="str">
            <v/>
          </cell>
        </row>
        <row r="3950">
          <cell r="C3950" t="str">
            <v/>
          </cell>
        </row>
        <row r="3951">
          <cell r="C3951" t="str">
            <v/>
          </cell>
        </row>
        <row r="3952">
          <cell r="C3952" t="str">
            <v/>
          </cell>
        </row>
        <row r="3953">
          <cell r="C3953" t="str">
            <v/>
          </cell>
        </row>
        <row r="3954">
          <cell r="C3954" t="str">
            <v/>
          </cell>
        </row>
        <row r="3955">
          <cell r="C3955" t="str">
            <v/>
          </cell>
        </row>
        <row r="3956">
          <cell r="C3956" t="str">
            <v/>
          </cell>
        </row>
        <row r="3957">
          <cell r="C3957" t="str">
            <v/>
          </cell>
        </row>
        <row r="3958">
          <cell r="C3958" t="str">
            <v/>
          </cell>
        </row>
        <row r="3959">
          <cell r="C3959" t="str">
            <v/>
          </cell>
        </row>
        <row r="3960">
          <cell r="C3960" t="str">
            <v/>
          </cell>
        </row>
        <row r="3961">
          <cell r="C3961" t="str">
            <v/>
          </cell>
        </row>
        <row r="3962">
          <cell r="C3962" t="str">
            <v/>
          </cell>
        </row>
        <row r="3963">
          <cell r="C3963" t="str">
            <v/>
          </cell>
        </row>
        <row r="3964">
          <cell r="C3964" t="str">
            <v/>
          </cell>
        </row>
        <row r="3965">
          <cell r="C3965" t="str">
            <v/>
          </cell>
        </row>
        <row r="3966">
          <cell r="C3966" t="str">
            <v/>
          </cell>
        </row>
        <row r="3967">
          <cell r="C3967" t="str">
            <v/>
          </cell>
        </row>
        <row r="3968">
          <cell r="C3968" t="str">
            <v/>
          </cell>
        </row>
        <row r="3969">
          <cell r="C3969" t="str">
            <v/>
          </cell>
        </row>
        <row r="3970">
          <cell r="C3970" t="str">
            <v/>
          </cell>
        </row>
        <row r="3971">
          <cell r="C3971" t="str">
            <v/>
          </cell>
        </row>
        <row r="3972">
          <cell r="C3972" t="str">
            <v/>
          </cell>
        </row>
        <row r="3973">
          <cell r="C3973" t="str">
            <v/>
          </cell>
        </row>
        <row r="3974">
          <cell r="C3974" t="str">
            <v/>
          </cell>
        </row>
        <row r="3975">
          <cell r="C3975" t="str">
            <v/>
          </cell>
        </row>
        <row r="3976">
          <cell r="C3976" t="str">
            <v/>
          </cell>
        </row>
        <row r="3977">
          <cell r="C3977" t="str">
            <v/>
          </cell>
        </row>
        <row r="3978">
          <cell r="C3978" t="str">
            <v/>
          </cell>
        </row>
        <row r="3979">
          <cell r="C3979" t="str">
            <v/>
          </cell>
        </row>
        <row r="3980">
          <cell r="C3980" t="str">
            <v/>
          </cell>
        </row>
        <row r="3981">
          <cell r="C3981" t="str">
            <v/>
          </cell>
        </row>
        <row r="3982">
          <cell r="C3982" t="str">
            <v/>
          </cell>
        </row>
        <row r="3983">
          <cell r="C3983" t="str">
            <v/>
          </cell>
        </row>
        <row r="3984">
          <cell r="C3984" t="str">
            <v/>
          </cell>
        </row>
        <row r="3985">
          <cell r="C3985" t="str">
            <v/>
          </cell>
        </row>
        <row r="3986">
          <cell r="C3986" t="str">
            <v/>
          </cell>
        </row>
        <row r="3987">
          <cell r="C3987" t="str">
            <v/>
          </cell>
        </row>
        <row r="3988">
          <cell r="C3988" t="str">
            <v/>
          </cell>
        </row>
        <row r="3989">
          <cell r="C3989" t="str">
            <v/>
          </cell>
        </row>
        <row r="3990">
          <cell r="C3990" t="str">
            <v/>
          </cell>
        </row>
        <row r="3991">
          <cell r="C3991" t="str">
            <v/>
          </cell>
        </row>
        <row r="3992">
          <cell r="C3992" t="str">
            <v/>
          </cell>
        </row>
        <row r="3993">
          <cell r="C3993" t="str">
            <v/>
          </cell>
        </row>
        <row r="3994">
          <cell r="C3994" t="str">
            <v/>
          </cell>
        </row>
        <row r="3995">
          <cell r="C3995" t="str">
            <v/>
          </cell>
        </row>
        <row r="3996">
          <cell r="C3996" t="str">
            <v/>
          </cell>
        </row>
        <row r="3997">
          <cell r="C3997" t="str">
            <v/>
          </cell>
        </row>
        <row r="3998">
          <cell r="C3998" t="str">
            <v/>
          </cell>
        </row>
        <row r="3999">
          <cell r="C3999" t="str">
            <v/>
          </cell>
        </row>
        <row r="4000">
          <cell r="C4000" t="str">
            <v/>
          </cell>
        </row>
        <row r="4001">
          <cell r="C4001" t="str">
            <v/>
          </cell>
        </row>
        <row r="4002">
          <cell r="C4002" t="str">
            <v/>
          </cell>
        </row>
        <row r="4003">
          <cell r="C4003" t="str">
            <v/>
          </cell>
        </row>
        <row r="4004">
          <cell r="C4004" t="str">
            <v/>
          </cell>
        </row>
        <row r="4005">
          <cell r="C4005" t="str">
            <v/>
          </cell>
        </row>
        <row r="4006">
          <cell r="C4006" t="str">
            <v/>
          </cell>
        </row>
        <row r="4007">
          <cell r="C4007" t="str">
            <v/>
          </cell>
        </row>
        <row r="4008">
          <cell r="C4008" t="str">
            <v/>
          </cell>
        </row>
        <row r="4009">
          <cell r="C4009" t="str">
            <v/>
          </cell>
        </row>
        <row r="4010">
          <cell r="C4010" t="str">
            <v/>
          </cell>
        </row>
        <row r="4011">
          <cell r="C4011" t="str">
            <v/>
          </cell>
        </row>
        <row r="4012">
          <cell r="C4012" t="str">
            <v/>
          </cell>
        </row>
        <row r="4013">
          <cell r="C4013" t="str">
            <v/>
          </cell>
        </row>
        <row r="4014">
          <cell r="C4014" t="str">
            <v/>
          </cell>
        </row>
        <row r="4015">
          <cell r="C4015" t="str">
            <v/>
          </cell>
        </row>
        <row r="4016">
          <cell r="C4016" t="str">
            <v/>
          </cell>
        </row>
        <row r="4017">
          <cell r="C4017" t="str">
            <v/>
          </cell>
        </row>
        <row r="4018">
          <cell r="C4018" t="str">
            <v/>
          </cell>
        </row>
        <row r="4019">
          <cell r="C4019" t="str">
            <v/>
          </cell>
        </row>
        <row r="4020">
          <cell r="C4020" t="str">
            <v/>
          </cell>
        </row>
        <row r="4021">
          <cell r="C4021" t="str">
            <v/>
          </cell>
        </row>
        <row r="4022">
          <cell r="C4022" t="str">
            <v/>
          </cell>
        </row>
        <row r="4023">
          <cell r="C4023" t="str">
            <v/>
          </cell>
        </row>
        <row r="4024">
          <cell r="C4024" t="str">
            <v/>
          </cell>
        </row>
        <row r="4025">
          <cell r="C4025" t="str">
            <v/>
          </cell>
        </row>
        <row r="4026">
          <cell r="C4026" t="str">
            <v/>
          </cell>
        </row>
        <row r="4027">
          <cell r="C4027" t="str">
            <v/>
          </cell>
        </row>
        <row r="4028">
          <cell r="C4028" t="str">
            <v/>
          </cell>
        </row>
        <row r="4029">
          <cell r="C4029" t="str">
            <v/>
          </cell>
        </row>
        <row r="4030">
          <cell r="C4030" t="str">
            <v/>
          </cell>
        </row>
        <row r="4031">
          <cell r="C4031" t="str">
            <v/>
          </cell>
        </row>
        <row r="4032">
          <cell r="C4032" t="str">
            <v/>
          </cell>
        </row>
        <row r="4033">
          <cell r="C4033" t="str">
            <v/>
          </cell>
        </row>
        <row r="4034">
          <cell r="C4034" t="str">
            <v/>
          </cell>
        </row>
        <row r="4035">
          <cell r="C4035" t="str">
            <v/>
          </cell>
        </row>
        <row r="4036">
          <cell r="C4036" t="str">
            <v/>
          </cell>
        </row>
        <row r="4037">
          <cell r="C4037" t="str">
            <v/>
          </cell>
        </row>
        <row r="4038">
          <cell r="C4038" t="str">
            <v/>
          </cell>
        </row>
        <row r="4039">
          <cell r="C4039" t="str">
            <v/>
          </cell>
        </row>
        <row r="4040">
          <cell r="C4040" t="str">
            <v/>
          </cell>
        </row>
        <row r="4041">
          <cell r="C4041" t="str">
            <v/>
          </cell>
        </row>
        <row r="4042">
          <cell r="C4042" t="str">
            <v/>
          </cell>
        </row>
        <row r="4043">
          <cell r="C4043" t="str">
            <v/>
          </cell>
        </row>
        <row r="4044">
          <cell r="C4044" t="str">
            <v/>
          </cell>
        </row>
        <row r="4045">
          <cell r="C4045" t="str">
            <v/>
          </cell>
        </row>
        <row r="4046">
          <cell r="C4046" t="str">
            <v/>
          </cell>
        </row>
        <row r="4047">
          <cell r="C4047" t="str">
            <v/>
          </cell>
        </row>
        <row r="4048">
          <cell r="C4048" t="str">
            <v/>
          </cell>
        </row>
        <row r="4049">
          <cell r="C4049" t="str">
            <v/>
          </cell>
        </row>
        <row r="4050">
          <cell r="C4050" t="str">
            <v/>
          </cell>
        </row>
        <row r="4051">
          <cell r="C4051" t="str">
            <v/>
          </cell>
        </row>
        <row r="4052">
          <cell r="C4052" t="str">
            <v/>
          </cell>
        </row>
        <row r="4053">
          <cell r="C4053" t="str">
            <v/>
          </cell>
        </row>
        <row r="4054">
          <cell r="C4054" t="str">
            <v/>
          </cell>
        </row>
        <row r="4055">
          <cell r="C4055" t="str">
            <v/>
          </cell>
        </row>
        <row r="4056">
          <cell r="C4056" t="str">
            <v/>
          </cell>
        </row>
        <row r="4057">
          <cell r="C4057" t="str">
            <v/>
          </cell>
        </row>
        <row r="4058">
          <cell r="C4058" t="str">
            <v/>
          </cell>
        </row>
        <row r="4059">
          <cell r="C4059" t="str">
            <v/>
          </cell>
        </row>
        <row r="4060">
          <cell r="C4060" t="str">
            <v/>
          </cell>
        </row>
        <row r="4061">
          <cell r="C4061" t="str">
            <v/>
          </cell>
        </row>
        <row r="4062">
          <cell r="C4062" t="str">
            <v/>
          </cell>
        </row>
        <row r="4063">
          <cell r="C4063" t="str">
            <v/>
          </cell>
        </row>
        <row r="4064">
          <cell r="C4064" t="str">
            <v/>
          </cell>
        </row>
        <row r="4065">
          <cell r="C4065" t="str">
            <v/>
          </cell>
        </row>
        <row r="4066">
          <cell r="C4066" t="str">
            <v/>
          </cell>
        </row>
        <row r="4067">
          <cell r="C4067" t="str">
            <v/>
          </cell>
        </row>
        <row r="4068">
          <cell r="C4068" t="str">
            <v/>
          </cell>
        </row>
        <row r="4069">
          <cell r="C4069" t="str">
            <v/>
          </cell>
        </row>
        <row r="4070">
          <cell r="C4070" t="str">
            <v/>
          </cell>
        </row>
        <row r="4071">
          <cell r="C4071" t="str">
            <v/>
          </cell>
        </row>
        <row r="4072">
          <cell r="C4072" t="str">
            <v/>
          </cell>
        </row>
        <row r="4073">
          <cell r="C4073" t="str">
            <v/>
          </cell>
        </row>
        <row r="4074">
          <cell r="C4074" t="str">
            <v/>
          </cell>
        </row>
        <row r="4075">
          <cell r="C4075" t="str">
            <v/>
          </cell>
        </row>
        <row r="4076">
          <cell r="C4076" t="str">
            <v/>
          </cell>
        </row>
        <row r="4077">
          <cell r="C4077" t="str">
            <v/>
          </cell>
        </row>
        <row r="4078">
          <cell r="C4078" t="str">
            <v/>
          </cell>
        </row>
        <row r="4079">
          <cell r="C4079" t="str">
            <v/>
          </cell>
        </row>
        <row r="4080">
          <cell r="C4080" t="str">
            <v/>
          </cell>
        </row>
        <row r="4081">
          <cell r="C4081" t="str">
            <v/>
          </cell>
        </row>
        <row r="4082">
          <cell r="C4082" t="str">
            <v/>
          </cell>
        </row>
        <row r="4083">
          <cell r="C4083" t="str">
            <v/>
          </cell>
        </row>
        <row r="4084">
          <cell r="C4084" t="str">
            <v/>
          </cell>
        </row>
        <row r="4085">
          <cell r="C4085" t="str">
            <v/>
          </cell>
        </row>
        <row r="4086">
          <cell r="C4086" t="str">
            <v/>
          </cell>
        </row>
        <row r="4087">
          <cell r="C4087" t="str">
            <v/>
          </cell>
        </row>
        <row r="4088">
          <cell r="C4088" t="str">
            <v/>
          </cell>
        </row>
        <row r="4089">
          <cell r="C4089" t="str">
            <v/>
          </cell>
        </row>
        <row r="4090">
          <cell r="C4090" t="str">
            <v/>
          </cell>
        </row>
        <row r="4091">
          <cell r="C4091" t="str">
            <v/>
          </cell>
        </row>
        <row r="4092">
          <cell r="C4092" t="str">
            <v/>
          </cell>
        </row>
        <row r="4093">
          <cell r="C4093" t="str">
            <v/>
          </cell>
        </row>
        <row r="4094">
          <cell r="C4094" t="str">
            <v/>
          </cell>
        </row>
        <row r="4095">
          <cell r="C4095" t="str">
            <v/>
          </cell>
        </row>
        <row r="4096">
          <cell r="C4096" t="str">
            <v/>
          </cell>
        </row>
        <row r="4097">
          <cell r="C4097" t="str">
            <v/>
          </cell>
        </row>
        <row r="4098">
          <cell r="C4098" t="str">
            <v/>
          </cell>
        </row>
        <row r="4099">
          <cell r="C4099" t="str">
            <v/>
          </cell>
        </row>
        <row r="4100">
          <cell r="C4100" t="str">
            <v/>
          </cell>
        </row>
        <row r="4101">
          <cell r="C4101" t="str">
            <v/>
          </cell>
        </row>
        <row r="4102">
          <cell r="C4102" t="str">
            <v/>
          </cell>
        </row>
        <row r="4103">
          <cell r="C4103" t="str">
            <v/>
          </cell>
        </row>
        <row r="4104">
          <cell r="C4104" t="str">
            <v/>
          </cell>
        </row>
        <row r="4105">
          <cell r="C4105" t="str">
            <v/>
          </cell>
        </row>
        <row r="4106">
          <cell r="C4106" t="str">
            <v/>
          </cell>
        </row>
        <row r="4107">
          <cell r="C4107" t="str">
            <v/>
          </cell>
        </row>
        <row r="4108">
          <cell r="C4108" t="str">
            <v/>
          </cell>
        </row>
        <row r="4109">
          <cell r="C4109" t="str">
            <v/>
          </cell>
        </row>
        <row r="4110">
          <cell r="C4110" t="str">
            <v/>
          </cell>
        </row>
        <row r="4111">
          <cell r="C4111" t="str">
            <v/>
          </cell>
        </row>
        <row r="4112">
          <cell r="C4112" t="str">
            <v/>
          </cell>
        </row>
        <row r="4113">
          <cell r="C4113" t="str">
            <v/>
          </cell>
        </row>
        <row r="4114">
          <cell r="C4114" t="str">
            <v/>
          </cell>
        </row>
        <row r="4115">
          <cell r="C4115" t="str">
            <v/>
          </cell>
        </row>
        <row r="4116">
          <cell r="C4116" t="str">
            <v/>
          </cell>
        </row>
        <row r="4117">
          <cell r="C4117" t="str">
            <v/>
          </cell>
        </row>
        <row r="4118">
          <cell r="C4118" t="str">
            <v/>
          </cell>
        </row>
        <row r="4119">
          <cell r="C4119" t="str">
            <v/>
          </cell>
        </row>
        <row r="4120">
          <cell r="C4120" t="str">
            <v/>
          </cell>
        </row>
        <row r="4121">
          <cell r="C4121" t="str">
            <v/>
          </cell>
        </row>
        <row r="4122">
          <cell r="C4122" t="str">
            <v/>
          </cell>
        </row>
        <row r="4123">
          <cell r="C4123" t="str">
            <v/>
          </cell>
        </row>
        <row r="4124">
          <cell r="C4124" t="str">
            <v/>
          </cell>
        </row>
        <row r="4125">
          <cell r="C4125" t="str">
            <v/>
          </cell>
        </row>
        <row r="4126">
          <cell r="C4126" t="str">
            <v/>
          </cell>
        </row>
        <row r="4127">
          <cell r="C4127" t="str">
            <v/>
          </cell>
        </row>
        <row r="4128">
          <cell r="C4128" t="str">
            <v/>
          </cell>
        </row>
        <row r="4129">
          <cell r="C4129" t="str">
            <v/>
          </cell>
        </row>
        <row r="4130">
          <cell r="C4130" t="str">
            <v/>
          </cell>
        </row>
        <row r="4131">
          <cell r="C4131" t="str">
            <v/>
          </cell>
        </row>
        <row r="4132">
          <cell r="C4132" t="str">
            <v/>
          </cell>
        </row>
        <row r="4133">
          <cell r="C4133" t="str">
            <v/>
          </cell>
        </row>
        <row r="4134">
          <cell r="C4134" t="str">
            <v/>
          </cell>
        </row>
        <row r="4135">
          <cell r="C4135" t="str">
            <v/>
          </cell>
        </row>
        <row r="4136">
          <cell r="C4136" t="str">
            <v/>
          </cell>
        </row>
        <row r="4137">
          <cell r="C4137" t="str">
            <v/>
          </cell>
        </row>
        <row r="4138">
          <cell r="C4138" t="str">
            <v/>
          </cell>
        </row>
        <row r="4139">
          <cell r="C4139" t="str">
            <v/>
          </cell>
        </row>
        <row r="4140">
          <cell r="C4140" t="str">
            <v/>
          </cell>
        </row>
        <row r="4141">
          <cell r="C4141" t="str">
            <v/>
          </cell>
        </row>
        <row r="4142">
          <cell r="C4142" t="str">
            <v/>
          </cell>
        </row>
        <row r="4143">
          <cell r="C4143" t="str">
            <v/>
          </cell>
        </row>
        <row r="4144">
          <cell r="C4144" t="str">
            <v/>
          </cell>
        </row>
        <row r="4145">
          <cell r="C4145" t="str">
            <v/>
          </cell>
        </row>
        <row r="4146">
          <cell r="C4146" t="str">
            <v/>
          </cell>
        </row>
        <row r="4147">
          <cell r="C4147" t="str">
            <v/>
          </cell>
        </row>
        <row r="4148">
          <cell r="C4148" t="str">
            <v/>
          </cell>
        </row>
        <row r="4149">
          <cell r="C4149" t="str">
            <v/>
          </cell>
        </row>
        <row r="4150">
          <cell r="C4150" t="str">
            <v/>
          </cell>
        </row>
        <row r="4151">
          <cell r="C4151" t="str">
            <v/>
          </cell>
        </row>
        <row r="4152">
          <cell r="C4152" t="str">
            <v/>
          </cell>
        </row>
        <row r="4153">
          <cell r="C4153" t="str">
            <v/>
          </cell>
        </row>
        <row r="4154">
          <cell r="C4154" t="str">
            <v/>
          </cell>
        </row>
        <row r="4155">
          <cell r="C4155" t="str">
            <v/>
          </cell>
        </row>
        <row r="4156">
          <cell r="C4156" t="str">
            <v/>
          </cell>
        </row>
        <row r="4157">
          <cell r="C4157" t="str">
            <v/>
          </cell>
        </row>
        <row r="4158">
          <cell r="C4158" t="str">
            <v/>
          </cell>
        </row>
        <row r="4159">
          <cell r="C4159" t="str">
            <v/>
          </cell>
        </row>
        <row r="4160">
          <cell r="C4160" t="str">
            <v/>
          </cell>
        </row>
        <row r="4161">
          <cell r="C4161" t="str">
            <v/>
          </cell>
        </row>
        <row r="4162">
          <cell r="C4162" t="str">
            <v/>
          </cell>
        </row>
        <row r="4163">
          <cell r="C4163" t="str">
            <v/>
          </cell>
        </row>
        <row r="4164">
          <cell r="C4164" t="str">
            <v/>
          </cell>
        </row>
        <row r="4165">
          <cell r="C4165" t="str">
            <v/>
          </cell>
        </row>
        <row r="4166">
          <cell r="C4166" t="str">
            <v/>
          </cell>
        </row>
        <row r="4167">
          <cell r="C4167" t="str">
            <v/>
          </cell>
        </row>
        <row r="4168">
          <cell r="C4168" t="str">
            <v/>
          </cell>
        </row>
        <row r="4169">
          <cell r="C4169" t="str">
            <v/>
          </cell>
        </row>
        <row r="4170">
          <cell r="C4170" t="str">
            <v/>
          </cell>
        </row>
        <row r="4171">
          <cell r="C4171" t="str">
            <v/>
          </cell>
        </row>
        <row r="4172">
          <cell r="C4172" t="str">
            <v/>
          </cell>
        </row>
        <row r="4173">
          <cell r="C4173" t="str">
            <v/>
          </cell>
        </row>
        <row r="4174">
          <cell r="C4174" t="str">
            <v/>
          </cell>
        </row>
        <row r="4175">
          <cell r="C4175" t="str">
            <v/>
          </cell>
        </row>
        <row r="4176">
          <cell r="C4176" t="str">
            <v/>
          </cell>
        </row>
        <row r="4177">
          <cell r="C4177" t="str">
            <v/>
          </cell>
        </row>
        <row r="4178">
          <cell r="C4178" t="str">
            <v/>
          </cell>
        </row>
        <row r="4179">
          <cell r="C4179" t="str">
            <v/>
          </cell>
        </row>
        <row r="4180">
          <cell r="C4180" t="str">
            <v/>
          </cell>
        </row>
        <row r="4181">
          <cell r="C4181" t="str">
            <v/>
          </cell>
        </row>
        <row r="4182">
          <cell r="C4182" t="str">
            <v/>
          </cell>
        </row>
        <row r="4183">
          <cell r="C4183" t="str">
            <v/>
          </cell>
        </row>
        <row r="4184">
          <cell r="C4184" t="str">
            <v/>
          </cell>
        </row>
        <row r="4185">
          <cell r="C4185" t="str">
            <v/>
          </cell>
        </row>
        <row r="4186">
          <cell r="C4186" t="str">
            <v/>
          </cell>
        </row>
        <row r="4187">
          <cell r="C4187" t="str">
            <v/>
          </cell>
        </row>
        <row r="4188">
          <cell r="C4188" t="str">
            <v/>
          </cell>
        </row>
        <row r="4189">
          <cell r="C4189" t="str">
            <v/>
          </cell>
        </row>
        <row r="4190">
          <cell r="C4190" t="str">
            <v/>
          </cell>
        </row>
        <row r="4191">
          <cell r="C4191" t="str">
            <v/>
          </cell>
        </row>
        <row r="4192">
          <cell r="C4192" t="str">
            <v/>
          </cell>
        </row>
        <row r="4193">
          <cell r="C4193" t="str">
            <v/>
          </cell>
        </row>
        <row r="4194">
          <cell r="C4194" t="str">
            <v/>
          </cell>
        </row>
        <row r="4195">
          <cell r="C4195" t="str">
            <v/>
          </cell>
        </row>
        <row r="4196">
          <cell r="C4196" t="str">
            <v/>
          </cell>
        </row>
        <row r="4197">
          <cell r="C4197" t="str">
            <v/>
          </cell>
        </row>
        <row r="4198">
          <cell r="C4198" t="str">
            <v/>
          </cell>
        </row>
        <row r="4199">
          <cell r="C4199" t="str">
            <v/>
          </cell>
        </row>
        <row r="4200">
          <cell r="C4200" t="str">
            <v/>
          </cell>
        </row>
        <row r="4201">
          <cell r="C4201" t="str">
            <v/>
          </cell>
        </row>
        <row r="4202">
          <cell r="C4202" t="str">
            <v/>
          </cell>
        </row>
        <row r="4203">
          <cell r="C4203" t="str">
            <v/>
          </cell>
        </row>
        <row r="4204">
          <cell r="C4204" t="str">
            <v/>
          </cell>
        </row>
        <row r="4205">
          <cell r="C4205" t="str">
            <v/>
          </cell>
        </row>
        <row r="4206">
          <cell r="C4206" t="str">
            <v/>
          </cell>
        </row>
        <row r="4207">
          <cell r="C4207" t="str">
            <v/>
          </cell>
        </row>
        <row r="4208">
          <cell r="C4208" t="str">
            <v/>
          </cell>
        </row>
        <row r="4209">
          <cell r="C4209" t="str">
            <v/>
          </cell>
        </row>
        <row r="4210">
          <cell r="C4210" t="str">
            <v/>
          </cell>
        </row>
        <row r="4211">
          <cell r="C4211" t="str">
            <v/>
          </cell>
        </row>
        <row r="4212">
          <cell r="C4212" t="str">
            <v/>
          </cell>
        </row>
        <row r="4213">
          <cell r="C4213" t="str">
            <v/>
          </cell>
        </row>
        <row r="4214">
          <cell r="C4214" t="str">
            <v/>
          </cell>
        </row>
        <row r="4215">
          <cell r="C4215" t="str">
            <v/>
          </cell>
        </row>
        <row r="4216">
          <cell r="C4216" t="str">
            <v/>
          </cell>
        </row>
        <row r="4217">
          <cell r="C4217" t="str">
            <v/>
          </cell>
        </row>
        <row r="4218">
          <cell r="C4218" t="str">
            <v/>
          </cell>
        </row>
        <row r="4219">
          <cell r="C4219" t="str">
            <v/>
          </cell>
        </row>
        <row r="4220">
          <cell r="C4220" t="str">
            <v/>
          </cell>
        </row>
        <row r="4221">
          <cell r="C4221" t="str">
            <v/>
          </cell>
        </row>
        <row r="4222">
          <cell r="C4222" t="str">
            <v/>
          </cell>
        </row>
        <row r="4223">
          <cell r="C4223" t="str">
            <v/>
          </cell>
        </row>
        <row r="4224">
          <cell r="C4224" t="str">
            <v/>
          </cell>
        </row>
        <row r="4225">
          <cell r="C4225" t="str">
            <v/>
          </cell>
        </row>
        <row r="4226">
          <cell r="C4226" t="str">
            <v/>
          </cell>
        </row>
        <row r="4227">
          <cell r="C4227" t="str">
            <v/>
          </cell>
        </row>
        <row r="4228">
          <cell r="C4228" t="str">
            <v/>
          </cell>
        </row>
        <row r="4229">
          <cell r="C4229" t="str">
            <v/>
          </cell>
        </row>
        <row r="4230">
          <cell r="C4230" t="str">
            <v/>
          </cell>
        </row>
        <row r="4231">
          <cell r="C4231" t="str">
            <v/>
          </cell>
        </row>
        <row r="4232">
          <cell r="C4232" t="str">
            <v/>
          </cell>
        </row>
        <row r="4233">
          <cell r="C4233" t="str">
            <v/>
          </cell>
        </row>
        <row r="4234">
          <cell r="C4234" t="str">
            <v/>
          </cell>
        </row>
        <row r="4235">
          <cell r="C4235" t="str">
            <v/>
          </cell>
        </row>
        <row r="4236">
          <cell r="C4236" t="str">
            <v/>
          </cell>
        </row>
        <row r="4237">
          <cell r="C4237" t="str">
            <v/>
          </cell>
        </row>
        <row r="4238">
          <cell r="C4238" t="str">
            <v/>
          </cell>
        </row>
        <row r="4239">
          <cell r="C4239" t="str">
            <v/>
          </cell>
        </row>
        <row r="4240">
          <cell r="C4240" t="str">
            <v/>
          </cell>
        </row>
        <row r="4241">
          <cell r="C4241" t="str">
            <v/>
          </cell>
        </row>
        <row r="4242">
          <cell r="C4242" t="str">
            <v/>
          </cell>
        </row>
        <row r="4243">
          <cell r="C4243" t="str">
            <v/>
          </cell>
        </row>
        <row r="4244">
          <cell r="C4244" t="str">
            <v/>
          </cell>
        </row>
        <row r="4245">
          <cell r="C4245" t="str">
            <v/>
          </cell>
        </row>
        <row r="4246">
          <cell r="C4246" t="str">
            <v/>
          </cell>
        </row>
        <row r="4247">
          <cell r="C4247" t="str">
            <v/>
          </cell>
        </row>
        <row r="4248">
          <cell r="C4248" t="str">
            <v/>
          </cell>
        </row>
        <row r="4249">
          <cell r="C4249" t="str">
            <v/>
          </cell>
        </row>
        <row r="4250">
          <cell r="C4250" t="str">
            <v/>
          </cell>
        </row>
        <row r="4251">
          <cell r="C4251" t="str">
            <v/>
          </cell>
        </row>
        <row r="4252">
          <cell r="C4252" t="str">
            <v/>
          </cell>
        </row>
        <row r="4253">
          <cell r="C4253" t="str">
            <v/>
          </cell>
        </row>
        <row r="4254">
          <cell r="C4254" t="str">
            <v/>
          </cell>
        </row>
        <row r="4255">
          <cell r="C4255" t="str">
            <v/>
          </cell>
        </row>
        <row r="4256">
          <cell r="C4256" t="str">
            <v/>
          </cell>
        </row>
        <row r="4257">
          <cell r="C4257" t="str">
            <v/>
          </cell>
        </row>
        <row r="4258">
          <cell r="C4258" t="str">
            <v/>
          </cell>
        </row>
        <row r="4259">
          <cell r="C4259" t="str">
            <v/>
          </cell>
        </row>
        <row r="4260">
          <cell r="C4260" t="str">
            <v/>
          </cell>
        </row>
        <row r="4261">
          <cell r="C4261" t="str">
            <v/>
          </cell>
        </row>
        <row r="4262">
          <cell r="C4262" t="str">
            <v/>
          </cell>
        </row>
        <row r="4263">
          <cell r="C4263" t="str">
            <v/>
          </cell>
        </row>
        <row r="4264">
          <cell r="C4264" t="str">
            <v/>
          </cell>
        </row>
        <row r="4265">
          <cell r="C4265" t="str">
            <v/>
          </cell>
        </row>
        <row r="4266">
          <cell r="C4266" t="str">
            <v/>
          </cell>
        </row>
        <row r="4267">
          <cell r="C4267" t="str">
            <v/>
          </cell>
        </row>
        <row r="4268">
          <cell r="C4268" t="str">
            <v/>
          </cell>
        </row>
        <row r="4269">
          <cell r="C4269" t="str">
            <v/>
          </cell>
        </row>
        <row r="4270">
          <cell r="C4270" t="str">
            <v/>
          </cell>
        </row>
        <row r="4271">
          <cell r="C4271" t="str">
            <v/>
          </cell>
        </row>
        <row r="4272">
          <cell r="C4272" t="str">
            <v/>
          </cell>
        </row>
        <row r="4273">
          <cell r="C4273" t="str">
            <v/>
          </cell>
        </row>
        <row r="4274">
          <cell r="C4274" t="str">
            <v/>
          </cell>
        </row>
        <row r="4275">
          <cell r="C4275" t="str">
            <v/>
          </cell>
        </row>
        <row r="4276">
          <cell r="C4276" t="str">
            <v/>
          </cell>
        </row>
        <row r="4277">
          <cell r="C4277" t="str">
            <v/>
          </cell>
        </row>
        <row r="4278">
          <cell r="C4278" t="str">
            <v/>
          </cell>
        </row>
        <row r="4279">
          <cell r="C4279" t="str">
            <v/>
          </cell>
        </row>
        <row r="4280">
          <cell r="C4280" t="str">
            <v/>
          </cell>
        </row>
        <row r="4281">
          <cell r="C4281" t="str">
            <v/>
          </cell>
        </row>
        <row r="4282">
          <cell r="C4282" t="str">
            <v/>
          </cell>
        </row>
        <row r="4283">
          <cell r="C4283" t="str">
            <v/>
          </cell>
        </row>
        <row r="4284">
          <cell r="C4284" t="str">
            <v/>
          </cell>
        </row>
        <row r="4285">
          <cell r="C4285" t="str">
            <v/>
          </cell>
        </row>
        <row r="4286">
          <cell r="C4286" t="str">
            <v/>
          </cell>
        </row>
        <row r="4287">
          <cell r="C4287" t="str">
            <v/>
          </cell>
        </row>
        <row r="4288">
          <cell r="C4288" t="str">
            <v/>
          </cell>
        </row>
        <row r="4289">
          <cell r="C4289" t="str">
            <v/>
          </cell>
        </row>
        <row r="4290">
          <cell r="C4290" t="str">
            <v/>
          </cell>
        </row>
        <row r="4291">
          <cell r="C4291" t="str">
            <v/>
          </cell>
        </row>
        <row r="4292">
          <cell r="C4292" t="str">
            <v/>
          </cell>
        </row>
        <row r="4293">
          <cell r="C4293" t="str">
            <v/>
          </cell>
        </row>
        <row r="4294">
          <cell r="C4294" t="str">
            <v/>
          </cell>
        </row>
        <row r="4295">
          <cell r="C4295" t="str">
            <v/>
          </cell>
        </row>
        <row r="4296">
          <cell r="C4296" t="str">
            <v/>
          </cell>
        </row>
        <row r="4297">
          <cell r="C4297" t="str">
            <v/>
          </cell>
        </row>
        <row r="4298">
          <cell r="C4298" t="str">
            <v/>
          </cell>
        </row>
        <row r="4299">
          <cell r="C4299" t="str">
            <v/>
          </cell>
        </row>
        <row r="4300">
          <cell r="C4300" t="str">
            <v/>
          </cell>
        </row>
        <row r="4301">
          <cell r="C4301" t="str">
            <v/>
          </cell>
        </row>
        <row r="4302">
          <cell r="C4302" t="str">
            <v/>
          </cell>
        </row>
        <row r="4303">
          <cell r="C4303" t="str">
            <v/>
          </cell>
        </row>
        <row r="4304">
          <cell r="C4304" t="str">
            <v/>
          </cell>
        </row>
        <row r="4305">
          <cell r="C4305" t="str">
            <v/>
          </cell>
        </row>
        <row r="4306">
          <cell r="C4306" t="str">
            <v/>
          </cell>
        </row>
        <row r="4307">
          <cell r="C4307" t="str">
            <v/>
          </cell>
        </row>
        <row r="4308">
          <cell r="C4308" t="str">
            <v/>
          </cell>
        </row>
        <row r="4309">
          <cell r="C4309" t="str">
            <v/>
          </cell>
        </row>
        <row r="4310">
          <cell r="C4310" t="str">
            <v/>
          </cell>
        </row>
        <row r="4311">
          <cell r="C4311" t="str">
            <v/>
          </cell>
        </row>
        <row r="4312">
          <cell r="C4312" t="str">
            <v/>
          </cell>
        </row>
        <row r="4313">
          <cell r="C4313" t="str">
            <v/>
          </cell>
        </row>
        <row r="4314">
          <cell r="C4314" t="str">
            <v/>
          </cell>
        </row>
        <row r="4315">
          <cell r="C4315" t="str">
            <v/>
          </cell>
        </row>
        <row r="4316">
          <cell r="C4316" t="str">
            <v/>
          </cell>
        </row>
        <row r="4317">
          <cell r="C4317" t="str">
            <v/>
          </cell>
        </row>
        <row r="4318">
          <cell r="C4318" t="str">
            <v/>
          </cell>
        </row>
        <row r="4319">
          <cell r="C4319" t="str">
            <v/>
          </cell>
        </row>
        <row r="4320">
          <cell r="C4320" t="str">
            <v/>
          </cell>
        </row>
        <row r="4321">
          <cell r="C4321" t="str">
            <v/>
          </cell>
        </row>
        <row r="4322">
          <cell r="C4322" t="str">
            <v/>
          </cell>
        </row>
        <row r="4323">
          <cell r="C4323" t="str">
            <v/>
          </cell>
        </row>
        <row r="4324">
          <cell r="C4324" t="str">
            <v/>
          </cell>
        </row>
        <row r="4325">
          <cell r="C4325" t="str">
            <v/>
          </cell>
        </row>
        <row r="4326">
          <cell r="C4326" t="str">
            <v/>
          </cell>
        </row>
        <row r="4327">
          <cell r="C4327" t="str">
            <v/>
          </cell>
        </row>
        <row r="4328">
          <cell r="C4328" t="str">
            <v/>
          </cell>
        </row>
        <row r="4329">
          <cell r="C4329" t="str">
            <v/>
          </cell>
        </row>
        <row r="4330">
          <cell r="C4330" t="str">
            <v/>
          </cell>
        </row>
        <row r="4331">
          <cell r="C4331" t="str">
            <v/>
          </cell>
        </row>
        <row r="4332">
          <cell r="C4332" t="str">
            <v/>
          </cell>
        </row>
        <row r="4333">
          <cell r="C4333" t="str">
            <v/>
          </cell>
        </row>
        <row r="4334">
          <cell r="C4334" t="str">
            <v/>
          </cell>
        </row>
        <row r="4335">
          <cell r="C4335" t="str">
            <v/>
          </cell>
        </row>
        <row r="4336">
          <cell r="C4336" t="str">
            <v/>
          </cell>
        </row>
        <row r="4337">
          <cell r="C4337" t="str">
            <v/>
          </cell>
        </row>
        <row r="4338">
          <cell r="C4338" t="str">
            <v/>
          </cell>
        </row>
        <row r="4339">
          <cell r="C4339" t="str">
            <v/>
          </cell>
        </row>
        <row r="4340">
          <cell r="C4340" t="str">
            <v/>
          </cell>
        </row>
        <row r="4341">
          <cell r="C4341" t="str">
            <v/>
          </cell>
        </row>
        <row r="4342">
          <cell r="C4342" t="str">
            <v/>
          </cell>
        </row>
        <row r="4343">
          <cell r="C4343" t="str">
            <v/>
          </cell>
        </row>
        <row r="4344">
          <cell r="C4344" t="str">
            <v/>
          </cell>
        </row>
        <row r="4345">
          <cell r="C4345" t="str">
            <v/>
          </cell>
        </row>
        <row r="4346">
          <cell r="C4346" t="str">
            <v/>
          </cell>
        </row>
        <row r="4347">
          <cell r="C4347" t="str">
            <v/>
          </cell>
        </row>
        <row r="4348">
          <cell r="C4348" t="str">
            <v/>
          </cell>
        </row>
        <row r="4349">
          <cell r="C4349" t="str">
            <v/>
          </cell>
        </row>
        <row r="4350">
          <cell r="C4350" t="str">
            <v/>
          </cell>
        </row>
        <row r="4351">
          <cell r="C4351" t="str">
            <v/>
          </cell>
        </row>
        <row r="4352">
          <cell r="C4352" t="str">
            <v/>
          </cell>
        </row>
        <row r="4353">
          <cell r="C4353" t="str">
            <v/>
          </cell>
        </row>
        <row r="4354">
          <cell r="C4354" t="str">
            <v/>
          </cell>
        </row>
        <row r="4355">
          <cell r="C4355" t="str">
            <v/>
          </cell>
        </row>
        <row r="4356">
          <cell r="C4356" t="str">
            <v/>
          </cell>
        </row>
        <row r="4357">
          <cell r="C4357" t="str">
            <v/>
          </cell>
        </row>
        <row r="4358">
          <cell r="C4358" t="str">
            <v/>
          </cell>
        </row>
        <row r="4359">
          <cell r="C4359" t="str">
            <v/>
          </cell>
        </row>
        <row r="4360">
          <cell r="C4360" t="str">
            <v/>
          </cell>
        </row>
        <row r="4361">
          <cell r="C4361" t="str">
            <v/>
          </cell>
        </row>
        <row r="4362">
          <cell r="C4362" t="str">
            <v/>
          </cell>
        </row>
        <row r="4363">
          <cell r="C4363" t="str">
            <v/>
          </cell>
        </row>
        <row r="4364">
          <cell r="C4364" t="str">
            <v/>
          </cell>
        </row>
        <row r="4365">
          <cell r="C4365" t="str">
            <v/>
          </cell>
        </row>
        <row r="4366">
          <cell r="C4366" t="str">
            <v/>
          </cell>
        </row>
        <row r="4367">
          <cell r="C4367" t="str">
            <v/>
          </cell>
        </row>
        <row r="4368">
          <cell r="C4368" t="str">
            <v/>
          </cell>
        </row>
        <row r="4369">
          <cell r="C4369" t="str">
            <v/>
          </cell>
        </row>
        <row r="4370">
          <cell r="C4370" t="str">
            <v/>
          </cell>
        </row>
        <row r="4371">
          <cell r="C4371" t="str">
            <v/>
          </cell>
        </row>
        <row r="4372">
          <cell r="C4372" t="str">
            <v/>
          </cell>
        </row>
        <row r="4373">
          <cell r="C4373" t="str">
            <v/>
          </cell>
        </row>
        <row r="4374">
          <cell r="C4374" t="str">
            <v/>
          </cell>
        </row>
        <row r="4375">
          <cell r="C4375" t="str">
            <v/>
          </cell>
        </row>
        <row r="4376">
          <cell r="C4376" t="str">
            <v/>
          </cell>
        </row>
        <row r="4377">
          <cell r="C4377" t="str">
            <v/>
          </cell>
        </row>
        <row r="4378">
          <cell r="C4378" t="str">
            <v/>
          </cell>
        </row>
        <row r="4379">
          <cell r="C4379" t="str">
            <v/>
          </cell>
        </row>
        <row r="4380">
          <cell r="C4380" t="str">
            <v/>
          </cell>
        </row>
        <row r="4381">
          <cell r="C4381" t="str">
            <v/>
          </cell>
        </row>
        <row r="4382">
          <cell r="C4382" t="str">
            <v/>
          </cell>
        </row>
        <row r="4383">
          <cell r="C4383" t="str">
            <v/>
          </cell>
        </row>
        <row r="4384">
          <cell r="C4384" t="str">
            <v/>
          </cell>
        </row>
        <row r="4385">
          <cell r="C4385" t="str">
            <v/>
          </cell>
        </row>
        <row r="4386">
          <cell r="C4386" t="str">
            <v/>
          </cell>
        </row>
        <row r="4387">
          <cell r="C4387" t="str">
            <v/>
          </cell>
        </row>
        <row r="4388">
          <cell r="C4388" t="str">
            <v/>
          </cell>
        </row>
        <row r="4389">
          <cell r="C4389" t="str">
            <v/>
          </cell>
        </row>
        <row r="4390">
          <cell r="C4390" t="str">
            <v/>
          </cell>
        </row>
        <row r="4391">
          <cell r="C4391" t="str">
            <v/>
          </cell>
        </row>
        <row r="4392">
          <cell r="C4392" t="str">
            <v/>
          </cell>
        </row>
        <row r="4393">
          <cell r="C4393" t="str">
            <v/>
          </cell>
        </row>
        <row r="4394">
          <cell r="C4394" t="str">
            <v/>
          </cell>
        </row>
        <row r="4395">
          <cell r="C4395" t="str">
            <v/>
          </cell>
        </row>
        <row r="4396">
          <cell r="C4396" t="str">
            <v/>
          </cell>
        </row>
        <row r="4397">
          <cell r="C4397" t="str">
            <v/>
          </cell>
        </row>
        <row r="4398">
          <cell r="C4398" t="str">
            <v/>
          </cell>
        </row>
        <row r="4399">
          <cell r="C4399" t="str">
            <v/>
          </cell>
        </row>
        <row r="4400">
          <cell r="C4400" t="str">
            <v/>
          </cell>
        </row>
        <row r="4401">
          <cell r="C4401" t="str">
            <v/>
          </cell>
        </row>
        <row r="4402">
          <cell r="C4402" t="str">
            <v/>
          </cell>
        </row>
        <row r="4403">
          <cell r="C4403" t="str">
            <v/>
          </cell>
        </row>
        <row r="4404">
          <cell r="C4404" t="str">
            <v/>
          </cell>
        </row>
        <row r="4405">
          <cell r="C4405" t="str">
            <v/>
          </cell>
        </row>
        <row r="4406">
          <cell r="C4406" t="str">
            <v/>
          </cell>
        </row>
        <row r="4407">
          <cell r="C4407" t="str">
            <v/>
          </cell>
        </row>
        <row r="4408">
          <cell r="C4408" t="str">
            <v/>
          </cell>
        </row>
        <row r="4409">
          <cell r="C4409" t="str">
            <v/>
          </cell>
        </row>
        <row r="4410">
          <cell r="C4410" t="str">
            <v/>
          </cell>
        </row>
        <row r="4411">
          <cell r="C4411" t="str">
            <v/>
          </cell>
        </row>
        <row r="4412">
          <cell r="C4412" t="str">
            <v/>
          </cell>
        </row>
        <row r="4413">
          <cell r="C4413" t="str">
            <v/>
          </cell>
        </row>
        <row r="4414">
          <cell r="C4414" t="str">
            <v/>
          </cell>
        </row>
        <row r="4415">
          <cell r="C4415" t="str">
            <v/>
          </cell>
        </row>
        <row r="4416">
          <cell r="C4416" t="str">
            <v/>
          </cell>
        </row>
        <row r="4417">
          <cell r="C4417" t="str">
            <v/>
          </cell>
        </row>
        <row r="4418">
          <cell r="C4418" t="str">
            <v/>
          </cell>
        </row>
        <row r="4419">
          <cell r="C4419" t="str">
            <v/>
          </cell>
        </row>
        <row r="4420">
          <cell r="C4420" t="str">
            <v/>
          </cell>
        </row>
        <row r="4421">
          <cell r="C4421" t="str">
            <v/>
          </cell>
        </row>
        <row r="4422">
          <cell r="C4422" t="str">
            <v/>
          </cell>
        </row>
        <row r="4423">
          <cell r="C4423" t="str">
            <v/>
          </cell>
        </row>
        <row r="4424">
          <cell r="C4424" t="str">
            <v/>
          </cell>
        </row>
        <row r="4425">
          <cell r="C4425" t="str">
            <v/>
          </cell>
        </row>
        <row r="4426">
          <cell r="C4426" t="str">
            <v/>
          </cell>
        </row>
        <row r="4427">
          <cell r="C4427" t="str">
            <v/>
          </cell>
        </row>
        <row r="4428">
          <cell r="C4428" t="str">
            <v/>
          </cell>
        </row>
        <row r="4429">
          <cell r="C4429" t="str">
            <v/>
          </cell>
        </row>
        <row r="4430">
          <cell r="C4430" t="str">
            <v/>
          </cell>
        </row>
        <row r="4431">
          <cell r="C4431" t="str">
            <v/>
          </cell>
        </row>
        <row r="4432">
          <cell r="C4432" t="str">
            <v/>
          </cell>
        </row>
        <row r="4433">
          <cell r="C4433" t="str">
            <v/>
          </cell>
        </row>
        <row r="4434">
          <cell r="C4434" t="str">
            <v/>
          </cell>
        </row>
        <row r="4435">
          <cell r="C4435" t="str">
            <v/>
          </cell>
        </row>
        <row r="4436">
          <cell r="C4436" t="str">
            <v/>
          </cell>
        </row>
        <row r="4437">
          <cell r="C4437" t="str">
            <v/>
          </cell>
        </row>
        <row r="4438">
          <cell r="C4438" t="str">
            <v/>
          </cell>
        </row>
        <row r="4439">
          <cell r="C4439" t="str">
            <v/>
          </cell>
        </row>
        <row r="4440">
          <cell r="C4440" t="str">
            <v/>
          </cell>
        </row>
        <row r="4441">
          <cell r="C4441" t="str">
            <v/>
          </cell>
        </row>
        <row r="4442">
          <cell r="C4442" t="str">
            <v/>
          </cell>
        </row>
        <row r="4443">
          <cell r="C4443" t="str">
            <v/>
          </cell>
        </row>
        <row r="4444">
          <cell r="C4444" t="str">
            <v/>
          </cell>
        </row>
        <row r="4445">
          <cell r="C4445" t="str">
            <v/>
          </cell>
        </row>
        <row r="4446">
          <cell r="C4446" t="str">
            <v/>
          </cell>
        </row>
        <row r="4447">
          <cell r="C4447" t="str">
            <v/>
          </cell>
        </row>
        <row r="4448">
          <cell r="C4448" t="str">
            <v/>
          </cell>
        </row>
        <row r="4449">
          <cell r="C4449" t="str">
            <v/>
          </cell>
        </row>
        <row r="4450">
          <cell r="C4450" t="str">
            <v/>
          </cell>
        </row>
        <row r="4451">
          <cell r="C4451" t="str">
            <v/>
          </cell>
        </row>
        <row r="4452">
          <cell r="C4452" t="str">
            <v/>
          </cell>
        </row>
        <row r="4453">
          <cell r="C4453" t="str">
            <v/>
          </cell>
        </row>
        <row r="4454">
          <cell r="C4454" t="str">
            <v/>
          </cell>
        </row>
        <row r="4455">
          <cell r="C4455" t="str">
            <v/>
          </cell>
        </row>
        <row r="4456">
          <cell r="C4456" t="str">
            <v/>
          </cell>
        </row>
        <row r="4457">
          <cell r="C4457" t="str">
            <v/>
          </cell>
        </row>
        <row r="4458">
          <cell r="C4458" t="str">
            <v/>
          </cell>
        </row>
        <row r="4459">
          <cell r="C4459" t="str">
            <v/>
          </cell>
        </row>
        <row r="4460">
          <cell r="C4460" t="str">
            <v/>
          </cell>
        </row>
        <row r="4461">
          <cell r="C4461" t="str">
            <v/>
          </cell>
        </row>
        <row r="4462">
          <cell r="C4462" t="str">
            <v/>
          </cell>
        </row>
        <row r="4463">
          <cell r="C4463" t="str">
            <v/>
          </cell>
        </row>
        <row r="4464">
          <cell r="C4464" t="str">
            <v/>
          </cell>
        </row>
        <row r="4465">
          <cell r="C4465" t="str">
            <v/>
          </cell>
        </row>
        <row r="4466">
          <cell r="C4466" t="str">
            <v/>
          </cell>
        </row>
        <row r="4467">
          <cell r="C4467" t="str">
            <v/>
          </cell>
        </row>
        <row r="4468">
          <cell r="C4468" t="str">
            <v/>
          </cell>
        </row>
        <row r="4469">
          <cell r="C4469" t="str">
            <v/>
          </cell>
        </row>
        <row r="4470">
          <cell r="C4470" t="str">
            <v/>
          </cell>
        </row>
        <row r="4471">
          <cell r="C4471" t="str">
            <v/>
          </cell>
        </row>
        <row r="4472">
          <cell r="C4472" t="str">
            <v/>
          </cell>
        </row>
        <row r="4473">
          <cell r="C4473" t="str">
            <v/>
          </cell>
        </row>
        <row r="4474">
          <cell r="C4474" t="str">
            <v/>
          </cell>
        </row>
        <row r="4475">
          <cell r="C4475" t="str">
            <v/>
          </cell>
        </row>
        <row r="4476">
          <cell r="C4476" t="str">
            <v/>
          </cell>
        </row>
        <row r="4477">
          <cell r="C4477" t="str">
            <v/>
          </cell>
        </row>
        <row r="4478">
          <cell r="C4478" t="str">
            <v/>
          </cell>
        </row>
        <row r="4479">
          <cell r="C4479" t="str">
            <v/>
          </cell>
        </row>
        <row r="4480">
          <cell r="C4480" t="str">
            <v/>
          </cell>
        </row>
        <row r="4481">
          <cell r="C4481" t="str">
            <v/>
          </cell>
        </row>
        <row r="4482">
          <cell r="C4482" t="str">
            <v/>
          </cell>
        </row>
        <row r="4483">
          <cell r="C4483" t="str">
            <v/>
          </cell>
        </row>
        <row r="4484">
          <cell r="C4484" t="str">
            <v/>
          </cell>
        </row>
        <row r="4485">
          <cell r="C4485" t="str">
            <v/>
          </cell>
        </row>
        <row r="4486">
          <cell r="C4486" t="str">
            <v/>
          </cell>
        </row>
        <row r="4487">
          <cell r="C4487" t="str">
            <v/>
          </cell>
        </row>
        <row r="4488">
          <cell r="C4488" t="str">
            <v/>
          </cell>
        </row>
        <row r="4489">
          <cell r="C4489" t="str">
            <v/>
          </cell>
        </row>
        <row r="4490">
          <cell r="C4490" t="str">
            <v/>
          </cell>
        </row>
        <row r="4491">
          <cell r="C4491" t="str">
            <v/>
          </cell>
        </row>
        <row r="4492">
          <cell r="C4492" t="str">
            <v/>
          </cell>
        </row>
        <row r="4493">
          <cell r="C4493" t="str">
            <v/>
          </cell>
        </row>
        <row r="4494">
          <cell r="C4494" t="str">
            <v/>
          </cell>
        </row>
        <row r="4495">
          <cell r="C4495" t="str">
            <v/>
          </cell>
        </row>
        <row r="4496">
          <cell r="C4496" t="str">
            <v/>
          </cell>
        </row>
        <row r="4497">
          <cell r="C4497" t="str">
            <v/>
          </cell>
        </row>
        <row r="4498">
          <cell r="C4498" t="str">
            <v/>
          </cell>
        </row>
        <row r="4499">
          <cell r="C4499" t="str">
            <v/>
          </cell>
        </row>
        <row r="4500">
          <cell r="C4500" t="str">
            <v/>
          </cell>
        </row>
        <row r="4501">
          <cell r="C4501" t="str">
            <v/>
          </cell>
        </row>
        <row r="4502">
          <cell r="C4502" t="str">
            <v/>
          </cell>
        </row>
        <row r="4503">
          <cell r="C4503" t="str">
            <v/>
          </cell>
        </row>
        <row r="4504">
          <cell r="C4504" t="str">
            <v/>
          </cell>
        </row>
        <row r="4505">
          <cell r="C4505" t="str">
            <v/>
          </cell>
        </row>
        <row r="4506">
          <cell r="C4506" t="str">
            <v/>
          </cell>
        </row>
        <row r="4507">
          <cell r="C4507" t="str">
            <v/>
          </cell>
        </row>
        <row r="4508">
          <cell r="C4508" t="str">
            <v/>
          </cell>
        </row>
        <row r="4509">
          <cell r="C4509" t="str">
            <v/>
          </cell>
        </row>
        <row r="4510">
          <cell r="C4510" t="str">
            <v/>
          </cell>
        </row>
        <row r="4511">
          <cell r="C4511" t="str">
            <v/>
          </cell>
        </row>
        <row r="4512">
          <cell r="C4512" t="str">
            <v/>
          </cell>
        </row>
        <row r="4513">
          <cell r="C4513" t="str">
            <v/>
          </cell>
        </row>
        <row r="4514">
          <cell r="C4514" t="str">
            <v/>
          </cell>
        </row>
        <row r="4515">
          <cell r="C4515" t="str">
            <v/>
          </cell>
        </row>
        <row r="4516">
          <cell r="C4516" t="str">
            <v/>
          </cell>
        </row>
        <row r="4517">
          <cell r="C4517" t="str">
            <v/>
          </cell>
        </row>
        <row r="4518">
          <cell r="C4518" t="str">
            <v/>
          </cell>
        </row>
        <row r="4519">
          <cell r="C4519" t="str">
            <v/>
          </cell>
        </row>
        <row r="4520">
          <cell r="C4520" t="str">
            <v/>
          </cell>
        </row>
        <row r="4521">
          <cell r="C4521" t="str">
            <v/>
          </cell>
        </row>
        <row r="4522">
          <cell r="C4522" t="str">
            <v/>
          </cell>
        </row>
        <row r="4523">
          <cell r="C4523" t="str">
            <v/>
          </cell>
        </row>
        <row r="4524">
          <cell r="C4524" t="str">
            <v/>
          </cell>
        </row>
        <row r="4525">
          <cell r="C4525" t="str">
            <v/>
          </cell>
        </row>
        <row r="4526">
          <cell r="C4526" t="str">
            <v/>
          </cell>
        </row>
        <row r="4527">
          <cell r="C4527" t="str">
            <v/>
          </cell>
        </row>
        <row r="4528">
          <cell r="C4528" t="str">
            <v/>
          </cell>
        </row>
        <row r="4529">
          <cell r="C4529" t="str">
            <v/>
          </cell>
        </row>
        <row r="4530">
          <cell r="C4530" t="str">
            <v/>
          </cell>
        </row>
        <row r="4531">
          <cell r="C4531" t="str">
            <v/>
          </cell>
        </row>
        <row r="4532">
          <cell r="C4532" t="str">
            <v/>
          </cell>
        </row>
        <row r="4533">
          <cell r="C4533" t="str">
            <v/>
          </cell>
        </row>
        <row r="4534">
          <cell r="C4534" t="str">
            <v/>
          </cell>
        </row>
        <row r="4535">
          <cell r="C4535" t="str">
            <v/>
          </cell>
        </row>
        <row r="4536">
          <cell r="C4536" t="str">
            <v/>
          </cell>
        </row>
        <row r="4537">
          <cell r="C4537" t="str">
            <v/>
          </cell>
        </row>
        <row r="4538">
          <cell r="C4538" t="str">
            <v/>
          </cell>
        </row>
        <row r="4539">
          <cell r="C4539" t="str">
            <v/>
          </cell>
        </row>
        <row r="4540">
          <cell r="C4540" t="str">
            <v/>
          </cell>
        </row>
        <row r="4541">
          <cell r="C4541" t="str">
            <v/>
          </cell>
        </row>
        <row r="4542">
          <cell r="C4542" t="str">
            <v/>
          </cell>
        </row>
        <row r="4543">
          <cell r="C4543" t="str">
            <v/>
          </cell>
        </row>
        <row r="4544">
          <cell r="C4544" t="str">
            <v/>
          </cell>
        </row>
        <row r="4545">
          <cell r="C4545" t="str">
            <v/>
          </cell>
        </row>
        <row r="4546">
          <cell r="C4546" t="str">
            <v/>
          </cell>
        </row>
        <row r="4547">
          <cell r="C4547" t="str">
            <v/>
          </cell>
        </row>
        <row r="4548">
          <cell r="C4548" t="str">
            <v/>
          </cell>
        </row>
        <row r="4549">
          <cell r="C4549" t="str">
            <v/>
          </cell>
        </row>
        <row r="4550">
          <cell r="C4550" t="str">
            <v/>
          </cell>
        </row>
        <row r="4551">
          <cell r="C4551" t="str">
            <v/>
          </cell>
        </row>
        <row r="4552">
          <cell r="C4552" t="str">
            <v/>
          </cell>
        </row>
        <row r="4553">
          <cell r="C4553" t="str">
            <v/>
          </cell>
        </row>
        <row r="4554">
          <cell r="C4554" t="str">
            <v/>
          </cell>
        </row>
        <row r="4555">
          <cell r="C4555" t="str">
            <v/>
          </cell>
        </row>
        <row r="4556">
          <cell r="C4556" t="str">
            <v/>
          </cell>
        </row>
        <row r="4557">
          <cell r="C4557" t="str">
            <v/>
          </cell>
        </row>
        <row r="4558">
          <cell r="C4558" t="str">
            <v/>
          </cell>
        </row>
        <row r="4559">
          <cell r="C4559" t="str">
            <v/>
          </cell>
        </row>
        <row r="4560">
          <cell r="C4560" t="str">
            <v/>
          </cell>
        </row>
        <row r="4561">
          <cell r="C4561" t="str">
            <v/>
          </cell>
        </row>
        <row r="4562">
          <cell r="C4562" t="str">
            <v/>
          </cell>
        </row>
        <row r="4563">
          <cell r="C4563" t="str">
            <v/>
          </cell>
        </row>
        <row r="4564">
          <cell r="C4564" t="str">
            <v/>
          </cell>
        </row>
        <row r="4565">
          <cell r="C4565" t="str">
            <v/>
          </cell>
        </row>
        <row r="4566">
          <cell r="C4566" t="str">
            <v/>
          </cell>
        </row>
        <row r="4567">
          <cell r="C4567" t="str">
            <v/>
          </cell>
        </row>
        <row r="4568">
          <cell r="C4568" t="str">
            <v/>
          </cell>
        </row>
        <row r="4569">
          <cell r="C4569" t="str">
            <v/>
          </cell>
        </row>
        <row r="4570">
          <cell r="C4570" t="str">
            <v/>
          </cell>
        </row>
        <row r="4571">
          <cell r="C4571" t="str">
            <v/>
          </cell>
        </row>
        <row r="4572">
          <cell r="C4572" t="str">
            <v/>
          </cell>
        </row>
        <row r="4573">
          <cell r="C4573" t="str">
            <v/>
          </cell>
        </row>
        <row r="4574">
          <cell r="C4574" t="str">
            <v/>
          </cell>
        </row>
        <row r="4575">
          <cell r="C4575" t="str">
            <v/>
          </cell>
        </row>
        <row r="4576">
          <cell r="C4576" t="str">
            <v/>
          </cell>
        </row>
        <row r="4577">
          <cell r="C4577" t="str">
            <v/>
          </cell>
        </row>
        <row r="4578">
          <cell r="C4578" t="str">
            <v/>
          </cell>
        </row>
        <row r="4579">
          <cell r="C4579" t="str">
            <v/>
          </cell>
        </row>
        <row r="4580">
          <cell r="C4580" t="str">
            <v/>
          </cell>
        </row>
        <row r="4581">
          <cell r="C4581" t="str">
            <v/>
          </cell>
        </row>
        <row r="4582">
          <cell r="C4582" t="str">
            <v/>
          </cell>
        </row>
        <row r="4583">
          <cell r="C4583" t="str">
            <v/>
          </cell>
        </row>
        <row r="4584">
          <cell r="C4584" t="str">
            <v/>
          </cell>
        </row>
        <row r="4585">
          <cell r="C4585" t="str">
            <v/>
          </cell>
        </row>
        <row r="4586">
          <cell r="C4586" t="str">
            <v/>
          </cell>
        </row>
        <row r="4587">
          <cell r="C4587" t="str">
            <v/>
          </cell>
        </row>
        <row r="4588">
          <cell r="C4588" t="str">
            <v/>
          </cell>
        </row>
        <row r="4589">
          <cell r="C4589" t="str">
            <v/>
          </cell>
        </row>
        <row r="4590">
          <cell r="C4590" t="str">
            <v/>
          </cell>
        </row>
        <row r="4591">
          <cell r="C4591" t="str">
            <v/>
          </cell>
        </row>
        <row r="4592">
          <cell r="C4592" t="str">
            <v/>
          </cell>
        </row>
        <row r="4593">
          <cell r="C4593" t="str">
            <v/>
          </cell>
        </row>
        <row r="4594">
          <cell r="C4594" t="str">
            <v/>
          </cell>
        </row>
        <row r="4595">
          <cell r="C4595" t="str">
            <v/>
          </cell>
        </row>
        <row r="4596">
          <cell r="C4596" t="str">
            <v/>
          </cell>
        </row>
        <row r="4597">
          <cell r="C4597" t="str">
            <v/>
          </cell>
        </row>
        <row r="4598">
          <cell r="C4598" t="str">
            <v/>
          </cell>
        </row>
        <row r="4599">
          <cell r="C4599" t="str">
            <v/>
          </cell>
        </row>
        <row r="4600">
          <cell r="C4600" t="str">
            <v/>
          </cell>
        </row>
        <row r="4601">
          <cell r="C4601" t="str">
            <v/>
          </cell>
        </row>
        <row r="4602">
          <cell r="C4602" t="str">
            <v/>
          </cell>
        </row>
        <row r="4603">
          <cell r="C4603" t="str">
            <v/>
          </cell>
        </row>
        <row r="4604">
          <cell r="C4604" t="str">
            <v/>
          </cell>
        </row>
        <row r="4605">
          <cell r="C4605" t="str">
            <v/>
          </cell>
        </row>
        <row r="4606">
          <cell r="C4606" t="str">
            <v/>
          </cell>
        </row>
        <row r="4607">
          <cell r="C4607" t="str">
            <v/>
          </cell>
        </row>
        <row r="4608">
          <cell r="C4608" t="str">
            <v/>
          </cell>
        </row>
        <row r="4609">
          <cell r="C4609" t="str">
            <v/>
          </cell>
        </row>
        <row r="4610">
          <cell r="C4610" t="str">
            <v/>
          </cell>
        </row>
        <row r="4611">
          <cell r="C4611" t="str">
            <v/>
          </cell>
        </row>
        <row r="4612">
          <cell r="C4612" t="str">
            <v/>
          </cell>
        </row>
        <row r="4613">
          <cell r="C4613" t="str">
            <v/>
          </cell>
        </row>
        <row r="4614">
          <cell r="C4614" t="str">
            <v/>
          </cell>
        </row>
        <row r="4615">
          <cell r="C4615" t="str">
            <v/>
          </cell>
        </row>
        <row r="4616">
          <cell r="C4616" t="str">
            <v/>
          </cell>
        </row>
        <row r="4617">
          <cell r="C4617" t="str">
            <v/>
          </cell>
        </row>
        <row r="4618">
          <cell r="C4618" t="str">
            <v/>
          </cell>
        </row>
        <row r="4619">
          <cell r="C4619" t="str">
            <v/>
          </cell>
        </row>
        <row r="4620">
          <cell r="C4620" t="str">
            <v/>
          </cell>
        </row>
        <row r="4621">
          <cell r="C4621" t="str">
            <v/>
          </cell>
        </row>
        <row r="4622">
          <cell r="C4622" t="str">
            <v/>
          </cell>
        </row>
        <row r="4623">
          <cell r="C4623" t="str">
            <v/>
          </cell>
        </row>
        <row r="4624">
          <cell r="C4624" t="str">
            <v/>
          </cell>
        </row>
        <row r="4625">
          <cell r="C4625" t="str">
            <v/>
          </cell>
        </row>
        <row r="4626">
          <cell r="C4626" t="str">
            <v/>
          </cell>
        </row>
        <row r="4627">
          <cell r="C4627" t="str">
            <v/>
          </cell>
        </row>
        <row r="4628">
          <cell r="C4628" t="str">
            <v/>
          </cell>
        </row>
        <row r="4629">
          <cell r="C4629" t="str">
            <v/>
          </cell>
        </row>
        <row r="4630">
          <cell r="C4630" t="str">
            <v/>
          </cell>
        </row>
        <row r="4631">
          <cell r="C4631" t="str">
            <v/>
          </cell>
        </row>
        <row r="4632">
          <cell r="C4632" t="str">
            <v/>
          </cell>
        </row>
        <row r="4633">
          <cell r="C4633" t="str">
            <v/>
          </cell>
        </row>
        <row r="4634">
          <cell r="C4634" t="str">
            <v/>
          </cell>
        </row>
        <row r="4635">
          <cell r="C4635" t="str">
            <v/>
          </cell>
        </row>
        <row r="4636">
          <cell r="C4636" t="str">
            <v/>
          </cell>
        </row>
        <row r="4637">
          <cell r="C4637" t="str">
            <v/>
          </cell>
        </row>
        <row r="4638">
          <cell r="C4638" t="str">
            <v/>
          </cell>
        </row>
        <row r="4639">
          <cell r="C4639" t="str">
            <v/>
          </cell>
        </row>
        <row r="4640">
          <cell r="C4640" t="str">
            <v/>
          </cell>
        </row>
        <row r="4641">
          <cell r="C4641" t="str">
            <v/>
          </cell>
        </row>
        <row r="4642">
          <cell r="C4642" t="str">
            <v/>
          </cell>
        </row>
        <row r="4643">
          <cell r="C4643" t="str">
            <v/>
          </cell>
        </row>
        <row r="4644">
          <cell r="C4644" t="str">
            <v/>
          </cell>
        </row>
        <row r="4645">
          <cell r="C4645" t="str">
            <v/>
          </cell>
        </row>
        <row r="4646">
          <cell r="C4646" t="str">
            <v/>
          </cell>
        </row>
        <row r="4647">
          <cell r="C4647" t="str">
            <v/>
          </cell>
        </row>
        <row r="4648">
          <cell r="C4648" t="str">
            <v/>
          </cell>
        </row>
        <row r="4649">
          <cell r="C4649" t="str">
            <v/>
          </cell>
        </row>
        <row r="4650">
          <cell r="C4650" t="str">
            <v/>
          </cell>
        </row>
        <row r="4651">
          <cell r="C4651" t="str">
            <v/>
          </cell>
        </row>
        <row r="4652">
          <cell r="C4652" t="str">
            <v/>
          </cell>
        </row>
        <row r="4653">
          <cell r="C4653" t="str">
            <v/>
          </cell>
        </row>
        <row r="4654">
          <cell r="C4654" t="str">
            <v/>
          </cell>
        </row>
        <row r="4655">
          <cell r="C4655" t="str">
            <v/>
          </cell>
        </row>
        <row r="4656">
          <cell r="C4656" t="str">
            <v/>
          </cell>
        </row>
        <row r="4657">
          <cell r="C4657" t="str">
            <v/>
          </cell>
        </row>
        <row r="4658">
          <cell r="C4658" t="str">
            <v/>
          </cell>
        </row>
        <row r="4659">
          <cell r="C4659" t="str">
            <v/>
          </cell>
        </row>
        <row r="4660">
          <cell r="C4660" t="str">
            <v/>
          </cell>
        </row>
        <row r="4661">
          <cell r="C4661" t="str">
            <v/>
          </cell>
        </row>
        <row r="4662">
          <cell r="C4662" t="str">
            <v/>
          </cell>
        </row>
        <row r="4663">
          <cell r="C4663" t="str">
            <v/>
          </cell>
        </row>
        <row r="4664">
          <cell r="C4664" t="str">
            <v/>
          </cell>
        </row>
        <row r="4665">
          <cell r="C4665" t="str">
            <v/>
          </cell>
        </row>
        <row r="4666">
          <cell r="C4666" t="str">
            <v/>
          </cell>
        </row>
        <row r="4667">
          <cell r="C4667" t="str">
            <v/>
          </cell>
        </row>
        <row r="4668">
          <cell r="C4668" t="str">
            <v/>
          </cell>
        </row>
        <row r="4669">
          <cell r="C4669" t="str">
            <v/>
          </cell>
        </row>
        <row r="4670">
          <cell r="C4670" t="str">
            <v/>
          </cell>
        </row>
        <row r="4671">
          <cell r="C4671" t="str">
            <v/>
          </cell>
        </row>
        <row r="4672">
          <cell r="C4672" t="str">
            <v/>
          </cell>
        </row>
        <row r="4673">
          <cell r="C4673" t="str">
            <v/>
          </cell>
        </row>
        <row r="4674">
          <cell r="C4674" t="str">
            <v/>
          </cell>
        </row>
        <row r="4675">
          <cell r="C4675" t="str">
            <v/>
          </cell>
        </row>
        <row r="4676">
          <cell r="C4676" t="str">
            <v/>
          </cell>
        </row>
        <row r="4677">
          <cell r="C4677" t="str">
            <v/>
          </cell>
        </row>
        <row r="4678">
          <cell r="C4678" t="str">
            <v/>
          </cell>
        </row>
        <row r="4679">
          <cell r="C4679" t="str">
            <v/>
          </cell>
        </row>
        <row r="4680">
          <cell r="C4680" t="str">
            <v/>
          </cell>
        </row>
        <row r="4681">
          <cell r="C4681" t="str">
            <v/>
          </cell>
        </row>
        <row r="4682">
          <cell r="C4682" t="str">
            <v/>
          </cell>
        </row>
        <row r="4683">
          <cell r="C4683" t="str">
            <v/>
          </cell>
        </row>
        <row r="4684">
          <cell r="C4684" t="str">
            <v/>
          </cell>
        </row>
        <row r="4685">
          <cell r="C4685" t="str">
            <v/>
          </cell>
        </row>
        <row r="4686">
          <cell r="C4686" t="str">
            <v/>
          </cell>
        </row>
        <row r="4687">
          <cell r="C4687" t="str">
            <v/>
          </cell>
        </row>
        <row r="4688">
          <cell r="C4688" t="str">
            <v/>
          </cell>
        </row>
        <row r="4689">
          <cell r="C4689" t="str">
            <v/>
          </cell>
        </row>
        <row r="4690">
          <cell r="C4690" t="str">
            <v/>
          </cell>
        </row>
        <row r="4691">
          <cell r="C4691" t="str">
            <v/>
          </cell>
        </row>
        <row r="4692">
          <cell r="C4692" t="str">
            <v/>
          </cell>
        </row>
        <row r="4693">
          <cell r="C4693" t="str">
            <v/>
          </cell>
        </row>
        <row r="4694">
          <cell r="C4694" t="str">
            <v/>
          </cell>
        </row>
        <row r="4695">
          <cell r="C4695" t="str">
            <v/>
          </cell>
        </row>
        <row r="4696">
          <cell r="C4696" t="str">
            <v/>
          </cell>
        </row>
        <row r="4697">
          <cell r="C4697" t="str">
            <v/>
          </cell>
        </row>
        <row r="4698">
          <cell r="C4698" t="str">
            <v/>
          </cell>
        </row>
        <row r="4699">
          <cell r="C4699" t="str">
            <v/>
          </cell>
        </row>
        <row r="4700">
          <cell r="C4700" t="str">
            <v/>
          </cell>
        </row>
        <row r="4701">
          <cell r="C4701" t="str">
            <v/>
          </cell>
        </row>
        <row r="4702">
          <cell r="C4702" t="str">
            <v/>
          </cell>
        </row>
        <row r="4703">
          <cell r="C4703" t="str">
            <v/>
          </cell>
        </row>
        <row r="4704">
          <cell r="C4704" t="str">
            <v/>
          </cell>
        </row>
        <row r="4705">
          <cell r="C4705" t="str">
            <v/>
          </cell>
        </row>
        <row r="4706">
          <cell r="C4706" t="str">
            <v/>
          </cell>
        </row>
        <row r="4707">
          <cell r="C4707" t="str">
            <v/>
          </cell>
        </row>
        <row r="4708">
          <cell r="C4708" t="str">
            <v/>
          </cell>
        </row>
        <row r="4709">
          <cell r="C4709" t="str">
            <v/>
          </cell>
        </row>
        <row r="4710">
          <cell r="C4710" t="str">
            <v/>
          </cell>
        </row>
        <row r="4711">
          <cell r="C4711" t="str">
            <v/>
          </cell>
        </row>
        <row r="4712">
          <cell r="C4712" t="str">
            <v/>
          </cell>
        </row>
        <row r="4713">
          <cell r="C4713" t="str">
            <v/>
          </cell>
        </row>
        <row r="4714">
          <cell r="C4714" t="str">
            <v/>
          </cell>
        </row>
        <row r="4715">
          <cell r="C4715" t="str">
            <v/>
          </cell>
        </row>
        <row r="4716">
          <cell r="C4716" t="str">
            <v/>
          </cell>
        </row>
        <row r="4717">
          <cell r="C4717" t="str">
            <v/>
          </cell>
        </row>
        <row r="4718">
          <cell r="C4718" t="str">
            <v/>
          </cell>
        </row>
        <row r="4719">
          <cell r="C4719" t="str">
            <v/>
          </cell>
        </row>
        <row r="4720">
          <cell r="C4720" t="str">
            <v/>
          </cell>
        </row>
        <row r="4721">
          <cell r="C4721" t="str">
            <v/>
          </cell>
        </row>
        <row r="4722">
          <cell r="C4722" t="str">
            <v/>
          </cell>
        </row>
        <row r="4723">
          <cell r="C4723" t="str">
            <v/>
          </cell>
        </row>
        <row r="4724">
          <cell r="C4724" t="str">
            <v/>
          </cell>
        </row>
        <row r="4725">
          <cell r="C4725" t="str">
            <v/>
          </cell>
        </row>
        <row r="4726">
          <cell r="C4726" t="str">
            <v/>
          </cell>
        </row>
        <row r="4727">
          <cell r="C4727" t="str">
            <v/>
          </cell>
        </row>
        <row r="4728">
          <cell r="C4728" t="str">
            <v/>
          </cell>
        </row>
        <row r="4729">
          <cell r="C4729" t="str">
            <v/>
          </cell>
        </row>
        <row r="4730">
          <cell r="C4730" t="str">
            <v/>
          </cell>
        </row>
        <row r="4731">
          <cell r="C4731" t="str">
            <v/>
          </cell>
        </row>
        <row r="4732">
          <cell r="C4732" t="str">
            <v/>
          </cell>
        </row>
        <row r="4733">
          <cell r="C4733" t="str">
            <v/>
          </cell>
        </row>
        <row r="4734">
          <cell r="C4734" t="str">
            <v/>
          </cell>
        </row>
        <row r="4735">
          <cell r="C4735" t="str">
            <v/>
          </cell>
        </row>
        <row r="4736">
          <cell r="C4736" t="str">
            <v/>
          </cell>
        </row>
        <row r="4737">
          <cell r="C4737" t="str">
            <v/>
          </cell>
        </row>
        <row r="4738">
          <cell r="C4738" t="str">
            <v/>
          </cell>
        </row>
        <row r="4739">
          <cell r="C4739" t="str">
            <v/>
          </cell>
        </row>
        <row r="4740">
          <cell r="C4740" t="str">
            <v/>
          </cell>
        </row>
        <row r="4741">
          <cell r="C4741" t="str">
            <v/>
          </cell>
        </row>
        <row r="4742">
          <cell r="C4742" t="str">
            <v/>
          </cell>
        </row>
        <row r="4743">
          <cell r="C4743" t="str">
            <v/>
          </cell>
        </row>
        <row r="4744">
          <cell r="C4744" t="str">
            <v/>
          </cell>
        </row>
        <row r="4745">
          <cell r="C4745" t="str">
            <v/>
          </cell>
        </row>
        <row r="4746">
          <cell r="C4746" t="str">
            <v/>
          </cell>
        </row>
        <row r="4747">
          <cell r="C4747" t="str">
            <v/>
          </cell>
        </row>
        <row r="4748">
          <cell r="C4748" t="str">
            <v/>
          </cell>
        </row>
        <row r="4749">
          <cell r="C4749" t="str">
            <v/>
          </cell>
        </row>
        <row r="4750">
          <cell r="C4750" t="str">
            <v/>
          </cell>
        </row>
        <row r="4751">
          <cell r="C4751" t="str">
            <v/>
          </cell>
        </row>
        <row r="4752">
          <cell r="C4752" t="str">
            <v/>
          </cell>
        </row>
        <row r="4753">
          <cell r="C4753" t="str">
            <v/>
          </cell>
        </row>
        <row r="4754">
          <cell r="C4754" t="str">
            <v/>
          </cell>
        </row>
        <row r="4755">
          <cell r="C4755" t="str">
            <v/>
          </cell>
        </row>
        <row r="4756">
          <cell r="C4756" t="str">
            <v/>
          </cell>
        </row>
        <row r="4757">
          <cell r="C4757" t="str">
            <v/>
          </cell>
        </row>
        <row r="4758">
          <cell r="C4758" t="str">
            <v/>
          </cell>
        </row>
        <row r="4759">
          <cell r="C4759" t="str">
            <v/>
          </cell>
        </row>
        <row r="4760">
          <cell r="C4760" t="str">
            <v/>
          </cell>
        </row>
        <row r="4761">
          <cell r="C4761" t="str">
            <v/>
          </cell>
        </row>
        <row r="4762">
          <cell r="C4762" t="str">
            <v/>
          </cell>
        </row>
        <row r="4763">
          <cell r="C4763" t="str">
            <v/>
          </cell>
        </row>
        <row r="4764">
          <cell r="C4764" t="str">
            <v/>
          </cell>
        </row>
        <row r="4765">
          <cell r="C4765" t="str">
            <v/>
          </cell>
        </row>
        <row r="4766">
          <cell r="C4766" t="str">
            <v/>
          </cell>
        </row>
        <row r="4767">
          <cell r="C4767" t="str">
            <v/>
          </cell>
        </row>
        <row r="4768">
          <cell r="C4768" t="str">
            <v/>
          </cell>
        </row>
        <row r="4769">
          <cell r="C4769" t="str">
            <v/>
          </cell>
        </row>
        <row r="4770">
          <cell r="C4770" t="str">
            <v/>
          </cell>
        </row>
        <row r="4771">
          <cell r="C4771" t="str">
            <v/>
          </cell>
        </row>
        <row r="4772">
          <cell r="C4772" t="str">
            <v/>
          </cell>
        </row>
        <row r="4773">
          <cell r="C4773" t="str">
            <v/>
          </cell>
        </row>
        <row r="4774">
          <cell r="C4774" t="str">
            <v/>
          </cell>
        </row>
        <row r="4775">
          <cell r="C4775" t="str">
            <v/>
          </cell>
        </row>
        <row r="4776">
          <cell r="C4776" t="str">
            <v/>
          </cell>
        </row>
        <row r="4777">
          <cell r="C4777" t="str">
            <v/>
          </cell>
        </row>
        <row r="4778">
          <cell r="C4778" t="str">
            <v/>
          </cell>
        </row>
        <row r="4779">
          <cell r="C4779" t="str">
            <v/>
          </cell>
        </row>
        <row r="4780">
          <cell r="C4780" t="str">
            <v/>
          </cell>
        </row>
        <row r="4781">
          <cell r="C4781" t="str">
            <v/>
          </cell>
        </row>
        <row r="4782">
          <cell r="C4782" t="str">
            <v/>
          </cell>
        </row>
        <row r="4783">
          <cell r="C4783" t="str">
            <v/>
          </cell>
        </row>
        <row r="4784">
          <cell r="C4784" t="str">
            <v/>
          </cell>
        </row>
        <row r="4785">
          <cell r="C4785" t="str">
            <v/>
          </cell>
        </row>
        <row r="4786">
          <cell r="C4786" t="str">
            <v/>
          </cell>
        </row>
        <row r="4787">
          <cell r="C4787" t="str">
            <v/>
          </cell>
        </row>
        <row r="4788">
          <cell r="C4788" t="str">
            <v/>
          </cell>
        </row>
        <row r="4789">
          <cell r="C4789" t="str">
            <v/>
          </cell>
        </row>
        <row r="4790">
          <cell r="C4790" t="str">
            <v/>
          </cell>
        </row>
        <row r="4791">
          <cell r="C4791" t="str">
            <v/>
          </cell>
        </row>
        <row r="4792">
          <cell r="C4792" t="str">
            <v/>
          </cell>
        </row>
        <row r="4793">
          <cell r="C4793" t="str">
            <v/>
          </cell>
        </row>
        <row r="4794">
          <cell r="C4794" t="str">
            <v/>
          </cell>
        </row>
        <row r="4795">
          <cell r="C4795" t="str">
            <v/>
          </cell>
        </row>
        <row r="4796">
          <cell r="C4796" t="str">
            <v/>
          </cell>
        </row>
        <row r="4797">
          <cell r="C4797" t="str">
            <v/>
          </cell>
        </row>
        <row r="4798">
          <cell r="C4798" t="str">
            <v/>
          </cell>
        </row>
        <row r="4799">
          <cell r="C4799" t="str">
            <v/>
          </cell>
        </row>
        <row r="4800">
          <cell r="C4800" t="str">
            <v/>
          </cell>
        </row>
        <row r="4801">
          <cell r="C4801" t="str">
            <v/>
          </cell>
        </row>
        <row r="4802">
          <cell r="C4802" t="str">
            <v/>
          </cell>
        </row>
        <row r="4803">
          <cell r="C4803" t="str">
            <v/>
          </cell>
        </row>
        <row r="4804">
          <cell r="C4804" t="str">
            <v/>
          </cell>
        </row>
        <row r="4805">
          <cell r="C4805" t="str">
            <v/>
          </cell>
        </row>
        <row r="4806">
          <cell r="C4806" t="str">
            <v/>
          </cell>
        </row>
        <row r="4807">
          <cell r="C4807" t="str">
            <v/>
          </cell>
        </row>
        <row r="4808">
          <cell r="C4808" t="str">
            <v/>
          </cell>
        </row>
        <row r="4809">
          <cell r="C4809" t="str">
            <v/>
          </cell>
        </row>
        <row r="4810">
          <cell r="C4810" t="str">
            <v/>
          </cell>
        </row>
        <row r="4811">
          <cell r="C4811" t="str">
            <v/>
          </cell>
        </row>
        <row r="4812">
          <cell r="C4812" t="str">
            <v/>
          </cell>
        </row>
        <row r="4813">
          <cell r="C4813" t="str">
            <v/>
          </cell>
        </row>
        <row r="4814">
          <cell r="C4814" t="str">
            <v/>
          </cell>
        </row>
        <row r="4815">
          <cell r="C4815" t="str">
            <v/>
          </cell>
        </row>
        <row r="4816">
          <cell r="C4816" t="str">
            <v/>
          </cell>
        </row>
        <row r="4817">
          <cell r="C4817" t="str">
            <v/>
          </cell>
        </row>
        <row r="4818">
          <cell r="C4818" t="str">
            <v/>
          </cell>
        </row>
        <row r="4819">
          <cell r="C4819" t="str">
            <v/>
          </cell>
        </row>
        <row r="4820">
          <cell r="C4820" t="str">
            <v/>
          </cell>
        </row>
        <row r="4821">
          <cell r="C4821" t="str">
            <v/>
          </cell>
        </row>
        <row r="4822">
          <cell r="C4822" t="str">
            <v/>
          </cell>
        </row>
        <row r="4823">
          <cell r="C4823" t="str">
            <v/>
          </cell>
        </row>
        <row r="4824">
          <cell r="C4824" t="str">
            <v/>
          </cell>
        </row>
        <row r="4825">
          <cell r="C4825" t="str">
            <v/>
          </cell>
        </row>
        <row r="4826">
          <cell r="C4826" t="str">
            <v/>
          </cell>
        </row>
        <row r="4827">
          <cell r="C4827" t="str">
            <v/>
          </cell>
        </row>
        <row r="4828">
          <cell r="C4828" t="str">
            <v/>
          </cell>
        </row>
        <row r="4829">
          <cell r="C4829" t="str">
            <v/>
          </cell>
        </row>
        <row r="4830">
          <cell r="C4830" t="str">
            <v/>
          </cell>
        </row>
        <row r="4831">
          <cell r="C4831" t="str">
            <v/>
          </cell>
        </row>
        <row r="4832">
          <cell r="C4832" t="str">
            <v/>
          </cell>
        </row>
        <row r="4833">
          <cell r="C4833" t="str">
            <v/>
          </cell>
        </row>
        <row r="4834">
          <cell r="C4834" t="str">
            <v/>
          </cell>
        </row>
        <row r="4835">
          <cell r="C4835" t="str">
            <v/>
          </cell>
        </row>
        <row r="4836">
          <cell r="C4836" t="str">
            <v/>
          </cell>
        </row>
        <row r="4837">
          <cell r="C4837" t="str">
            <v/>
          </cell>
        </row>
        <row r="4838">
          <cell r="C4838" t="str">
            <v/>
          </cell>
        </row>
        <row r="4839">
          <cell r="C4839" t="str">
            <v/>
          </cell>
        </row>
        <row r="4840">
          <cell r="C4840" t="str">
            <v/>
          </cell>
        </row>
        <row r="4841">
          <cell r="C4841" t="str">
            <v/>
          </cell>
        </row>
        <row r="4842">
          <cell r="C4842" t="str">
            <v/>
          </cell>
        </row>
        <row r="4843">
          <cell r="C4843" t="str">
            <v/>
          </cell>
        </row>
        <row r="4844">
          <cell r="C4844" t="str">
            <v/>
          </cell>
        </row>
        <row r="4845">
          <cell r="C4845" t="str">
            <v/>
          </cell>
        </row>
        <row r="4846">
          <cell r="C4846" t="str">
            <v/>
          </cell>
        </row>
        <row r="4847">
          <cell r="C4847" t="str">
            <v/>
          </cell>
        </row>
        <row r="4848">
          <cell r="C4848" t="str">
            <v/>
          </cell>
        </row>
        <row r="4849">
          <cell r="C4849" t="str">
            <v/>
          </cell>
        </row>
        <row r="4850">
          <cell r="C4850" t="str">
            <v/>
          </cell>
        </row>
        <row r="4851">
          <cell r="C4851" t="str">
            <v/>
          </cell>
        </row>
        <row r="4852">
          <cell r="C4852" t="str">
            <v/>
          </cell>
        </row>
        <row r="4853">
          <cell r="C4853" t="str">
            <v/>
          </cell>
        </row>
        <row r="4854">
          <cell r="C4854" t="str">
            <v/>
          </cell>
        </row>
        <row r="4855">
          <cell r="C4855" t="str">
            <v/>
          </cell>
        </row>
        <row r="4856">
          <cell r="C4856" t="str">
            <v/>
          </cell>
        </row>
        <row r="4857">
          <cell r="C4857" t="str">
            <v/>
          </cell>
        </row>
        <row r="4858">
          <cell r="C4858" t="str">
            <v/>
          </cell>
        </row>
        <row r="4859">
          <cell r="C4859" t="str">
            <v/>
          </cell>
        </row>
        <row r="4860">
          <cell r="C4860" t="str">
            <v/>
          </cell>
        </row>
        <row r="4861">
          <cell r="C4861" t="str">
            <v/>
          </cell>
        </row>
        <row r="4862">
          <cell r="C4862" t="str">
            <v/>
          </cell>
        </row>
        <row r="4863">
          <cell r="C4863" t="str">
            <v/>
          </cell>
        </row>
        <row r="4864">
          <cell r="C4864" t="str">
            <v/>
          </cell>
        </row>
        <row r="4865">
          <cell r="C4865" t="str">
            <v/>
          </cell>
        </row>
        <row r="4866">
          <cell r="C4866" t="str">
            <v/>
          </cell>
        </row>
        <row r="4867">
          <cell r="C4867" t="str">
            <v/>
          </cell>
        </row>
        <row r="4868">
          <cell r="C4868" t="str">
            <v/>
          </cell>
        </row>
        <row r="4869">
          <cell r="C4869" t="str">
            <v/>
          </cell>
        </row>
        <row r="4870">
          <cell r="C4870" t="str">
            <v/>
          </cell>
        </row>
        <row r="4871">
          <cell r="C4871" t="str">
            <v/>
          </cell>
        </row>
        <row r="4872">
          <cell r="C4872" t="str">
            <v/>
          </cell>
        </row>
        <row r="4873">
          <cell r="C4873" t="str">
            <v/>
          </cell>
        </row>
        <row r="4874">
          <cell r="C4874" t="str">
            <v/>
          </cell>
        </row>
        <row r="4875">
          <cell r="C4875" t="str">
            <v/>
          </cell>
        </row>
        <row r="4876">
          <cell r="C4876" t="str">
            <v/>
          </cell>
        </row>
        <row r="4877">
          <cell r="C4877" t="str">
            <v/>
          </cell>
        </row>
        <row r="4878">
          <cell r="C4878" t="str">
            <v/>
          </cell>
        </row>
        <row r="4879">
          <cell r="C4879" t="str">
            <v/>
          </cell>
        </row>
        <row r="4880">
          <cell r="C4880" t="str">
            <v/>
          </cell>
        </row>
        <row r="4881">
          <cell r="C4881" t="str">
            <v/>
          </cell>
        </row>
        <row r="4882">
          <cell r="C4882" t="str">
            <v/>
          </cell>
        </row>
        <row r="4883">
          <cell r="C4883" t="str">
            <v/>
          </cell>
        </row>
        <row r="4884">
          <cell r="C4884" t="str">
            <v/>
          </cell>
        </row>
        <row r="4885">
          <cell r="C4885" t="str">
            <v/>
          </cell>
        </row>
        <row r="4886">
          <cell r="C4886" t="str">
            <v/>
          </cell>
        </row>
        <row r="4887">
          <cell r="C4887" t="str">
            <v/>
          </cell>
        </row>
        <row r="4888">
          <cell r="C4888" t="str">
            <v/>
          </cell>
        </row>
        <row r="4889">
          <cell r="C4889" t="str">
            <v/>
          </cell>
        </row>
        <row r="4890">
          <cell r="C4890" t="str">
            <v/>
          </cell>
        </row>
        <row r="4891">
          <cell r="C4891" t="str">
            <v/>
          </cell>
        </row>
        <row r="4892">
          <cell r="C4892" t="str">
            <v/>
          </cell>
        </row>
        <row r="4893">
          <cell r="C4893" t="str">
            <v/>
          </cell>
        </row>
        <row r="4894">
          <cell r="C4894" t="str">
            <v/>
          </cell>
        </row>
        <row r="4895">
          <cell r="C4895" t="str">
            <v/>
          </cell>
        </row>
        <row r="4896">
          <cell r="C4896" t="str">
            <v/>
          </cell>
        </row>
        <row r="4897">
          <cell r="C4897" t="str">
            <v/>
          </cell>
        </row>
        <row r="4898">
          <cell r="C4898" t="str">
            <v/>
          </cell>
        </row>
        <row r="4899">
          <cell r="C4899" t="str">
            <v/>
          </cell>
        </row>
        <row r="4900">
          <cell r="C4900" t="str">
            <v/>
          </cell>
        </row>
        <row r="4901">
          <cell r="C4901" t="str">
            <v/>
          </cell>
        </row>
        <row r="4902">
          <cell r="C4902" t="str">
            <v/>
          </cell>
        </row>
        <row r="4903">
          <cell r="C4903" t="str">
            <v/>
          </cell>
        </row>
        <row r="4904">
          <cell r="C4904" t="str">
            <v/>
          </cell>
        </row>
        <row r="4905">
          <cell r="C4905" t="str">
            <v/>
          </cell>
        </row>
        <row r="4906">
          <cell r="C4906" t="str">
            <v/>
          </cell>
        </row>
        <row r="4907">
          <cell r="C4907" t="str">
            <v/>
          </cell>
        </row>
        <row r="4908">
          <cell r="C4908" t="str">
            <v/>
          </cell>
        </row>
        <row r="4909">
          <cell r="C4909" t="str">
            <v/>
          </cell>
        </row>
        <row r="4910">
          <cell r="C4910" t="str">
            <v/>
          </cell>
        </row>
        <row r="4911">
          <cell r="C4911" t="str">
            <v/>
          </cell>
        </row>
        <row r="4912">
          <cell r="C4912" t="str">
            <v/>
          </cell>
        </row>
        <row r="4913">
          <cell r="C4913" t="str">
            <v/>
          </cell>
        </row>
        <row r="4914">
          <cell r="C4914" t="str">
            <v/>
          </cell>
        </row>
        <row r="4915">
          <cell r="C4915" t="str">
            <v/>
          </cell>
        </row>
        <row r="4916">
          <cell r="C4916" t="str">
            <v/>
          </cell>
        </row>
        <row r="4917">
          <cell r="C4917" t="str">
            <v/>
          </cell>
        </row>
        <row r="4918">
          <cell r="C4918" t="str">
            <v/>
          </cell>
        </row>
        <row r="4919">
          <cell r="C4919" t="str">
            <v/>
          </cell>
        </row>
        <row r="4920">
          <cell r="C4920" t="str">
            <v/>
          </cell>
        </row>
        <row r="4921">
          <cell r="C4921" t="str">
            <v/>
          </cell>
        </row>
        <row r="4922">
          <cell r="C4922" t="str">
            <v/>
          </cell>
        </row>
        <row r="4923">
          <cell r="C4923" t="str">
            <v/>
          </cell>
        </row>
        <row r="4924">
          <cell r="C4924" t="str">
            <v/>
          </cell>
        </row>
        <row r="4925">
          <cell r="C4925" t="str">
            <v/>
          </cell>
        </row>
        <row r="4926">
          <cell r="C4926" t="str">
            <v/>
          </cell>
        </row>
        <row r="4927">
          <cell r="C4927" t="str">
            <v/>
          </cell>
        </row>
        <row r="4928">
          <cell r="C4928" t="str">
            <v/>
          </cell>
        </row>
        <row r="4929">
          <cell r="C4929" t="str">
            <v/>
          </cell>
        </row>
        <row r="4930">
          <cell r="C4930" t="str">
            <v/>
          </cell>
        </row>
        <row r="4931">
          <cell r="C4931" t="str">
            <v/>
          </cell>
        </row>
        <row r="4932">
          <cell r="C4932" t="str">
            <v/>
          </cell>
        </row>
        <row r="4933">
          <cell r="C4933" t="str">
            <v/>
          </cell>
        </row>
        <row r="4934">
          <cell r="C4934" t="str">
            <v/>
          </cell>
        </row>
        <row r="4935">
          <cell r="C4935" t="str">
            <v/>
          </cell>
        </row>
        <row r="4936">
          <cell r="C4936" t="str">
            <v/>
          </cell>
        </row>
        <row r="4937">
          <cell r="C4937" t="str">
            <v/>
          </cell>
        </row>
        <row r="4938">
          <cell r="C4938" t="str">
            <v/>
          </cell>
        </row>
        <row r="4939">
          <cell r="C4939" t="str">
            <v/>
          </cell>
        </row>
        <row r="4940">
          <cell r="C4940" t="str">
            <v/>
          </cell>
        </row>
        <row r="4941">
          <cell r="C4941" t="str">
            <v/>
          </cell>
        </row>
        <row r="4942">
          <cell r="C4942" t="str">
            <v/>
          </cell>
        </row>
        <row r="4943">
          <cell r="C4943" t="str">
            <v/>
          </cell>
        </row>
        <row r="4944">
          <cell r="C4944" t="str">
            <v/>
          </cell>
        </row>
        <row r="4945">
          <cell r="C4945" t="str">
            <v/>
          </cell>
        </row>
        <row r="4946">
          <cell r="C4946" t="str">
            <v/>
          </cell>
        </row>
        <row r="4947">
          <cell r="C4947" t="str">
            <v/>
          </cell>
        </row>
        <row r="4948">
          <cell r="C4948" t="str">
            <v/>
          </cell>
        </row>
        <row r="4949">
          <cell r="C4949" t="str">
            <v/>
          </cell>
        </row>
        <row r="4950">
          <cell r="C4950" t="str">
            <v/>
          </cell>
        </row>
        <row r="4951">
          <cell r="C4951" t="str">
            <v/>
          </cell>
        </row>
        <row r="4952">
          <cell r="C4952" t="str">
            <v/>
          </cell>
        </row>
        <row r="4953">
          <cell r="C4953" t="str">
            <v/>
          </cell>
        </row>
        <row r="4954">
          <cell r="C4954" t="str">
            <v/>
          </cell>
        </row>
        <row r="4955">
          <cell r="C4955" t="str">
            <v/>
          </cell>
        </row>
        <row r="4956">
          <cell r="C4956" t="str">
            <v/>
          </cell>
        </row>
        <row r="4957">
          <cell r="C4957" t="str">
            <v/>
          </cell>
        </row>
        <row r="4958">
          <cell r="C4958" t="str">
            <v/>
          </cell>
        </row>
        <row r="4959">
          <cell r="C4959" t="str">
            <v/>
          </cell>
        </row>
        <row r="4960">
          <cell r="C4960" t="str">
            <v/>
          </cell>
        </row>
        <row r="4961">
          <cell r="C4961" t="str">
            <v/>
          </cell>
        </row>
        <row r="4962">
          <cell r="C4962" t="str">
            <v/>
          </cell>
        </row>
        <row r="4963">
          <cell r="C4963" t="str">
            <v/>
          </cell>
        </row>
        <row r="4964">
          <cell r="C4964" t="str">
            <v/>
          </cell>
        </row>
        <row r="4965">
          <cell r="C4965" t="str">
            <v/>
          </cell>
        </row>
        <row r="4966">
          <cell r="C4966" t="str">
            <v/>
          </cell>
        </row>
        <row r="4967">
          <cell r="C4967" t="str">
            <v/>
          </cell>
        </row>
        <row r="4968">
          <cell r="C4968" t="str">
            <v/>
          </cell>
        </row>
        <row r="4969">
          <cell r="C4969" t="str">
            <v/>
          </cell>
        </row>
        <row r="4970">
          <cell r="C4970" t="str">
            <v/>
          </cell>
        </row>
        <row r="4971">
          <cell r="C4971" t="str">
            <v/>
          </cell>
        </row>
        <row r="4972">
          <cell r="C4972" t="str">
            <v/>
          </cell>
        </row>
        <row r="4973">
          <cell r="C4973" t="str">
            <v/>
          </cell>
        </row>
        <row r="4974">
          <cell r="C4974" t="str">
            <v/>
          </cell>
        </row>
        <row r="4975">
          <cell r="C4975" t="str">
            <v/>
          </cell>
        </row>
        <row r="4976">
          <cell r="C4976" t="str">
            <v/>
          </cell>
        </row>
        <row r="4977">
          <cell r="C4977" t="str">
            <v/>
          </cell>
        </row>
        <row r="4978">
          <cell r="C4978" t="str">
            <v/>
          </cell>
        </row>
        <row r="4979">
          <cell r="C4979" t="str">
            <v/>
          </cell>
        </row>
        <row r="4980">
          <cell r="C4980" t="str">
            <v/>
          </cell>
        </row>
        <row r="4981">
          <cell r="C4981" t="str">
            <v/>
          </cell>
        </row>
        <row r="4982">
          <cell r="C4982" t="str">
            <v/>
          </cell>
        </row>
        <row r="4983">
          <cell r="C4983" t="str">
            <v/>
          </cell>
        </row>
        <row r="4984">
          <cell r="C4984" t="str">
            <v/>
          </cell>
        </row>
        <row r="4985">
          <cell r="C4985" t="str">
            <v/>
          </cell>
        </row>
        <row r="4986">
          <cell r="C4986" t="str">
            <v/>
          </cell>
        </row>
        <row r="4987">
          <cell r="C4987" t="str">
            <v/>
          </cell>
        </row>
        <row r="4988">
          <cell r="C4988" t="str">
            <v/>
          </cell>
        </row>
        <row r="4989">
          <cell r="C4989" t="str">
            <v/>
          </cell>
        </row>
        <row r="4990">
          <cell r="C4990" t="str">
            <v/>
          </cell>
        </row>
        <row r="4991">
          <cell r="C4991" t="str">
            <v/>
          </cell>
        </row>
        <row r="4992">
          <cell r="C4992" t="str">
            <v/>
          </cell>
        </row>
        <row r="4993">
          <cell r="C4993" t="str">
            <v/>
          </cell>
        </row>
        <row r="4994">
          <cell r="C4994" t="str">
            <v/>
          </cell>
        </row>
        <row r="4995">
          <cell r="C4995" t="str">
            <v/>
          </cell>
        </row>
        <row r="4996">
          <cell r="C4996" t="str">
            <v/>
          </cell>
        </row>
        <row r="4997">
          <cell r="C4997" t="str">
            <v/>
          </cell>
        </row>
        <row r="4998">
          <cell r="C4998" t="str">
            <v/>
          </cell>
        </row>
        <row r="4999">
          <cell r="C4999" t="str">
            <v/>
          </cell>
        </row>
        <row r="5000">
          <cell r="C5000" t="str">
            <v/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 refreshError="1"/>
      <sheetData sheetId="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K"/>
      <sheetName val="gelres"/>
      <sheetName val="MUY DÜZELTMELERİ"/>
      <sheetName val="düzeltmesiKAYITLARI"/>
      <sheetName val="mizandüzeltme"/>
      <sheetName val="mizanMUY"/>
      <sheetName val="GL(UMS)"/>
      <sheetName val="BL(UMS)"/>
      <sheetName val="a"/>
      <sheetName val="p"/>
      <sheetName val="nh"/>
      <sheetName val="gt"/>
      <sheetName val="forward1"/>
      <sheetName val="Giriş"/>
      <sheetName val="mizanGİRİŞ"/>
      <sheetName val="TEMPLATE"/>
      <sheetName val="apgt"/>
      <sheetName val="rasyolar"/>
      <sheetName val="G.Nakdi"/>
      <sheetName val="havuz1"/>
      <sheetName val="TOPFON"/>
      <sheetName val="pozisyon1"/>
      <sheetName val="ÖZETKP"/>
      <sheetName val="pozisyon"/>
      <sheetName val="FARK"/>
      <sheetName val="BL(mali)"/>
      <sheetName val="GL(mali)"/>
      <sheetName val="Günlük CK"/>
      <sheetName val="DETAY"/>
      <sheetName val="ÖZET"/>
      <sheetName val="LEA1"/>
      <sheetName val="ARTIŞ AZALIŞ mali"/>
      <sheetName val="ARTIŞ AZALIŞ ums"/>
      <sheetName val="KAM. K Z"/>
      <sheetName val="BL250GS"/>
      <sheetName val="Sayfa1"/>
      <sheetName val="YP100HSums kontrol"/>
      <sheetName val="YP250H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>
        <row r="7">
          <cell r="C7" t="str">
            <v>YTL</v>
          </cell>
          <cell r="D7" t="str">
            <v>USD</v>
          </cell>
          <cell r="E7" t="str">
            <v>EUR</v>
          </cell>
        </row>
      </sheetData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L100"/>
      <sheetName val="FR100"/>
      <sheetName val="HS100"/>
      <sheetName val="IS100"/>
      <sheetName val="KA100"/>
      <sheetName val="KR100"/>
      <sheetName val="KR101"/>
      <sheetName val="KR102"/>
      <sheetName val="KR200"/>
      <sheetName val="KZ100 "/>
      <sheetName val="LR100"/>
      <sheetName val="MB100"/>
      <sheetName val="MD100"/>
      <sheetName val="MD101"/>
      <sheetName val="MS100"/>
      <sheetName val="MS101"/>
      <sheetName val="UL100"/>
      <sheetName val="UL101"/>
      <sheetName val="AHS"/>
      <sheetName val="mizan"/>
      <sheetName val="ÇALIŞTIR"/>
      <sheetName val="kulfon"/>
      <sheetName val="kulfon1"/>
      <sheetName val="TOPFON"/>
      <sheetName val="Country Ratings (3)"/>
      <sheetName val="Country Ratings (2)"/>
      <sheetName val="Global Limits 2007 MASTER SHEET"/>
      <sheetName val="Annex U"/>
      <sheetName val="Prop Book"/>
      <sheetName val="EY Portfolio"/>
      <sheetName val="HG Portfolio"/>
      <sheetName val="Risk Report"/>
      <sheetName val="Weekly Report"/>
      <sheetName val="Misc"/>
      <sheetName val="Data"/>
      <sheetName val="Spreads"/>
      <sheetName val="IntexData"/>
      <sheetName val="Funds"/>
      <sheetName val="OCELN 2006-1"/>
      <sheetName val="Subprime"/>
      <sheetName val="Sheet1"/>
      <sheetName val="PERS EXPENSSES"/>
      <sheetName val="LABOR COST"/>
      <sheetName val="MECH"/>
      <sheetName val="BODY"/>
      <sheetName val="Labour Productivity"/>
      <sheetName val="Service-Sales"/>
      <sheetName val="Service Expenses"/>
      <sheetName val="Service Sum"/>
      <sheetName val="Serv.ouargla"/>
      <sheetName val="Electronics Sales"/>
      <sheetName val="Elec. Sales Expenses"/>
      <sheetName val="Elec. Sales Manpower"/>
      <sheetName val="Elec. Sales Sum"/>
      <sheetName val="Elec. Service Sales"/>
      <sheetName val="Elec. Service Exp"/>
      <sheetName val="Elec. Service Manpower"/>
      <sheetName val="Elec. Service Sum"/>
      <sheetName val="All Pansonic Sum"/>
      <sheetName val="1st Flash for 2001"/>
      <sheetName val="CRITERIA1"/>
      <sheetName val="Data url"/>
      <sheetName val="Data uis"/>
      <sheetName val="#REF"/>
      <sheetName val="Veh"/>
      <sheetName val="Part"/>
      <sheetName val="Summary Financial Plan"/>
      <sheetName val="YTD Dec. FIN. PLAN"/>
      <sheetName val="Dec. Balance Sheet"/>
      <sheetName val="BWsum"/>
    </sheetNames>
    <sheetDataSet>
      <sheetData sheetId="0" refreshError="1"/>
      <sheetData sheetId="1" refreshError="1">
        <row r="17">
          <cell r="B17" t="str">
            <v>FAİZE DUYARLI  AKTİFLER</v>
          </cell>
        </row>
        <row r="18">
          <cell r="B18" t="str">
            <v xml:space="preserve">  1- Menkul Değerler Cüzdanı(2+3)</v>
          </cell>
        </row>
        <row r="19">
          <cell r="B19" t="str">
            <v xml:space="preserve">  2- a) Sabit Faizli</v>
          </cell>
        </row>
        <row r="20">
          <cell r="B20" t="str">
            <v xml:space="preserve">  3- b) Değişken Faizli </v>
          </cell>
        </row>
        <row r="21">
          <cell r="B21" t="str">
            <v xml:space="preserve">  4- Bankalararası Para Piy.İşl.Alacaklar</v>
          </cell>
        </row>
        <row r="22">
          <cell r="B22" t="str">
            <v xml:space="preserve">  5- Bankalardan Alacaklar (6+7)</v>
          </cell>
        </row>
        <row r="23">
          <cell r="B23" t="str">
            <v xml:space="preserve">  6- a) Sabit Faizli</v>
          </cell>
        </row>
        <row r="24">
          <cell r="B24" t="str">
            <v xml:space="preserve">  7- b) Değişken Faizli </v>
          </cell>
        </row>
        <row r="25">
          <cell r="B25" t="str">
            <v xml:space="preserve">  8- Krediler (9+10)</v>
          </cell>
        </row>
        <row r="26">
          <cell r="B26" t="str">
            <v xml:space="preserve">  9- a) Sabit Faizli</v>
          </cell>
        </row>
        <row r="27">
          <cell r="B27" t="str">
            <v xml:space="preserve"> 10- b) Değişken Faizli </v>
          </cell>
        </row>
        <row r="28">
          <cell r="B28" t="str">
            <v xml:space="preserve"> 11- Finansal Kiralama Alacakları</v>
          </cell>
        </row>
        <row r="29">
          <cell r="B29" t="str">
            <v xml:space="preserve"> 12- Ters Repo Alacakları</v>
          </cell>
        </row>
        <row r="30">
          <cell r="B30" t="str">
            <v xml:space="preserve"> 13-Diğer Alacaklar (14+15)</v>
          </cell>
        </row>
        <row r="31">
          <cell r="B31" t="str">
            <v xml:space="preserve"> 14- a)Sabit Faizli</v>
          </cell>
        </row>
        <row r="32">
          <cell r="B32" t="str">
            <v xml:space="preserve"> 15- b)Değişken Faizli</v>
          </cell>
        </row>
        <row r="33">
          <cell r="B33" t="str">
            <v xml:space="preserve"> 16- T O P L A M (1+4+5+8+11+12+13)</v>
          </cell>
        </row>
        <row r="35">
          <cell r="B35" t="str">
            <v>FAİZE DUYARLI PASİFLER</v>
          </cell>
        </row>
        <row r="36">
          <cell r="B36" t="str">
            <v xml:space="preserve"> 17- Mevduatlar(18+19)</v>
          </cell>
        </row>
        <row r="37">
          <cell r="B37" t="str">
            <v xml:space="preserve"> 18- a) Sabit Faizli</v>
          </cell>
        </row>
        <row r="38">
          <cell r="B38" t="str">
            <v xml:space="preserve"> 19- b) Değişken Faizli </v>
          </cell>
        </row>
        <row r="39">
          <cell r="B39" t="str">
            <v xml:space="preserve"> 20- Merkez Bankasına Borçlar</v>
          </cell>
        </row>
        <row r="40">
          <cell r="B40" t="str">
            <v xml:space="preserve"> 21- Bankalararası Para Piy. İşl. Borçlar</v>
          </cell>
        </row>
        <row r="41">
          <cell r="B41" t="str">
            <v xml:space="preserve"> 22- Bankalara Borçlar(23+24)</v>
          </cell>
        </row>
        <row r="42">
          <cell r="B42" t="str">
            <v xml:space="preserve"> 23- a) Sabit Faizli</v>
          </cell>
        </row>
        <row r="43">
          <cell r="B43" t="str">
            <v xml:space="preserve"> 24- b) Değişken Faizli</v>
          </cell>
        </row>
        <row r="44">
          <cell r="B44" t="str">
            <v xml:space="preserve"> 25- Repo İşlemlerinden Sağlanan Fonlar</v>
          </cell>
        </row>
        <row r="45">
          <cell r="B45" t="str">
            <v xml:space="preserve"> 26- Fonlar </v>
          </cell>
        </row>
        <row r="46">
          <cell r="B46" t="str">
            <v xml:space="preserve"> 27- Çıkarılmış Menkul Kıymetler(28+29)</v>
          </cell>
        </row>
        <row r="47">
          <cell r="B47" t="str">
            <v xml:space="preserve"> 28- a) Sabit Faizli</v>
          </cell>
        </row>
        <row r="48">
          <cell r="B48" t="str">
            <v xml:space="preserve"> 29- b) Değişken Faizli </v>
          </cell>
        </row>
        <row r="49">
          <cell r="B49" t="str">
            <v xml:space="preserve"> 30- Finansal Kiralama Borçları</v>
          </cell>
        </row>
        <row r="50">
          <cell r="B50" t="str">
            <v xml:space="preserve"> 31- Diğer Borçlar(32+33)</v>
          </cell>
        </row>
        <row r="51">
          <cell r="B51" t="str">
            <v xml:space="preserve"> 32- a) Sabit Faizli</v>
          </cell>
        </row>
        <row r="52">
          <cell r="B52" t="str">
            <v xml:space="preserve"> 33- b) Değişken Faizli </v>
          </cell>
        </row>
        <row r="53">
          <cell r="B53" t="str">
            <v xml:space="preserve"> 34- TOPLAM(17+20+21+22+25+26+27+30+31)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/>
      <sheetData sheetId="19"/>
      <sheetData sheetId="20"/>
      <sheetData sheetId="21"/>
      <sheetData sheetId="22"/>
      <sheetData sheetId="23"/>
      <sheetData sheetId="24"/>
      <sheetData sheetId="25" refreshError="1"/>
      <sheetData sheetId="26"/>
      <sheetData sheetId="27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/>
      <sheetData sheetId="42" refreshError="1"/>
      <sheetData sheetId="43" refreshError="1"/>
      <sheetData sheetId="44" refreshError="1"/>
      <sheetData sheetId="45" refreshError="1"/>
      <sheetData sheetId="46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/>
      <sheetData sheetId="61" refreshError="1"/>
      <sheetData sheetId="62" refreshError="1"/>
      <sheetData sheetId="63" refreshError="1"/>
      <sheetData sheetId="64" refreshError="1"/>
      <sheetData sheetId="65"/>
      <sheetData sheetId="66" refreshError="1"/>
      <sheetData sheetId="67" refreshError="1"/>
      <sheetData sheetId="68" refreshError="1"/>
      <sheetData sheetId="69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50M €1"/>
      <sheetName val="100M $1"/>
      <sheetName val="100M $ detay"/>
      <sheetName val="100M İCMAL"/>
      <sheetName val="50M € detay"/>
      <sheetName val="50M İCMAL"/>
      <sheetName val="Sheet3"/>
      <sheetName val="Eylül 2007 Fiş"/>
      <sheetName val="Ekim 2007 Fiş"/>
      <sheetName val="Kasım 2007 Fiş"/>
      <sheetName val="Mizan Kontrol"/>
      <sheetName val="Sheet1"/>
      <sheetName val="Sheet2"/>
      <sheetName val="Sheet4"/>
    </sheetNames>
    <sheetDataSet>
      <sheetData sheetId="0" refreshError="1"/>
      <sheetData sheetId="1" refreshError="1"/>
      <sheetData sheetId="2" refreshError="1">
        <row r="370">
          <cell r="F370">
            <v>6074583.3299995279</v>
          </cell>
          <cell r="M370">
            <v>6506666.6699990174</v>
          </cell>
        </row>
      </sheetData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  <pageSetUpPr fitToPage="1"/>
  </sheetPr>
  <dimension ref="B1:Q81"/>
  <sheetViews>
    <sheetView showGridLines="0" tabSelected="1" view="pageBreakPreview" zoomScale="60" zoomScaleNormal="70" workbookViewId="0"/>
  </sheetViews>
  <sheetFormatPr defaultColWidth="9.109375" defaultRowHeight="15" x14ac:dyDescent="0.25"/>
  <cols>
    <col min="1" max="1" width="2" style="34" customWidth="1"/>
    <col min="2" max="2" width="2.6640625" style="34" customWidth="1"/>
    <col min="3" max="3" width="7.6640625" style="34" bestFit="1" customWidth="1"/>
    <col min="4" max="4" width="53.88671875" style="34" customWidth="1"/>
    <col min="5" max="5" width="8.44140625" style="161" customWidth="1"/>
    <col min="6" max="6" width="13.6640625" style="34" customWidth="1"/>
    <col min="7" max="7" width="13.6640625" style="117" customWidth="1"/>
    <col min="8" max="8" width="15.109375" style="34" customWidth="1"/>
    <col min="9" max="10" width="13.6640625" style="34" customWidth="1"/>
    <col min="11" max="11" width="15.109375" style="34" customWidth="1"/>
    <col min="12" max="16384" width="9.109375" style="34"/>
  </cols>
  <sheetData>
    <row r="1" spans="2:17" s="88" customFormat="1" ht="9.9" customHeight="1" x14ac:dyDescent="0.3">
      <c r="B1" s="82"/>
      <c r="C1" s="83"/>
      <c r="D1" s="83"/>
      <c r="E1" s="158"/>
      <c r="F1" s="83"/>
      <c r="G1" s="84"/>
      <c r="H1" s="83"/>
      <c r="I1" s="83"/>
      <c r="J1" s="83"/>
      <c r="K1" s="85"/>
      <c r="L1" s="87"/>
      <c r="M1" s="87"/>
    </row>
    <row r="2" spans="2:17" s="88" customFormat="1" ht="16.5" customHeight="1" x14ac:dyDescent="0.3">
      <c r="B2" s="572" t="s">
        <v>565</v>
      </c>
      <c r="C2" s="573"/>
      <c r="D2" s="573"/>
      <c r="E2" s="573"/>
      <c r="F2" s="573"/>
      <c r="G2" s="573"/>
      <c r="H2" s="573"/>
      <c r="I2" s="573"/>
      <c r="J2" s="573"/>
      <c r="K2" s="574"/>
      <c r="L2" s="10"/>
      <c r="M2" s="10"/>
    </row>
    <row r="3" spans="2:17" s="88" customFormat="1" ht="9.9" customHeight="1" x14ac:dyDescent="0.3">
      <c r="B3" s="428"/>
      <c r="C3" s="18"/>
      <c r="D3" s="18"/>
      <c r="E3" s="429"/>
      <c r="F3" s="18"/>
      <c r="G3" s="18"/>
      <c r="H3" s="18"/>
      <c r="I3" s="18"/>
      <c r="J3" s="18"/>
      <c r="K3" s="90"/>
      <c r="L3" s="576"/>
      <c r="M3" s="576"/>
    </row>
    <row r="4" spans="2:17" s="88" customFormat="1" ht="9.9" customHeight="1" x14ac:dyDescent="0.3">
      <c r="B4" s="91"/>
      <c r="C4" s="8"/>
      <c r="D4" s="8"/>
      <c r="E4" s="17"/>
      <c r="F4" s="583" t="s">
        <v>358</v>
      </c>
      <c r="G4" s="584"/>
      <c r="H4" s="584"/>
      <c r="I4" s="584" t="s">
        <v>358</v>
      </c>
      <c r="J4" s="584"/>
      <c r="K4" s="587"/>
      <c r="L4" s="92"/>
      <c r="M4" s="92"/>
    </row>
    <row r="5" spans="2:17" s="88" customFormat="1" ht="15.75" customHeight="1" x14ac:dyDescent="0.3">
      <c r="B5" s="89"/>
      <c r="C5" s="16"/>
      <c r="D5" s="16"/>
      <c r="E5" s="21"/>
      <c r="F5" s="585"/>
      <c r="G5" s="586"/>
      <c r="H5" s="586"/>
      <c r="I5" s="586"/>
      <c r="J5" s="586"/>
      <c r="K5" s="588"/>
    </row>
    <row r="6" spans="2:17" s="88" customFormat="1" ht="15.75" customHeight="1" x14ac:dyDescent="0.3">
      <c r="B6" s="89"/>
      <c r="C6" s="16"/>
      <c r="D6" s="16"/>
      <c r="E6" s="21"/>
      <c r="F6" s="93"/>
      <c r="G6" s="94" t="s">
        <v>69</v>
      </c>
      <c r="H6" s="427"/>
      <c r="I6" s="424"/>
      <c r="J6" s="424" t="s">
        <v>70</v>
      </c>
      <c r="K6" s="425"/>
    </row>
    <row r="7" spans="2:17" s="88" customFormat="1" ht="15.75" customHeight="1" x14ac:dyDescent="0.3">
      <c r="B7" s="89"/>
      <c r="C7" s="16"/>
      <c r="D7" s="16"/>
      <c r="E7" s="21"/>
      <c r="F7" s="577" t="s">
        <v>305</v>
      </c>
      <c r="G7" s="578"/>
      <c r="H7" s="579"/>
      <c r="I7" s="580" t="s">
        <v>305</v>
      </c>
      <c r="J7" s="581"/>
      <c r="K7" s="582"/>
    </row>
    <row r="8" spans="2:17" s="88" customFormat="1" ht="15.75" customHeight="1" x14ac:dyDescent="0.3">
      <c r="B8" s="89"/>
      <c r="C8" s="16"/>
      <c r="D8" s="95" t="s">
        <v>448</v>
      </c>
      <c r="E8" s="21" t="s">
        <v>2</v>
      </c>
      <c r="F8" s="96"/>
      <c r="G8" s="97" t="s">
        <v>605</v>
      </c>
      <c r="H8" s="430"/>
      <c r="I8" s="96"/>
      <c r="J8" s="97" t="s">
        <v>597</v>
      </c>
      <c r="K8" s="430"/>
    </row>
    <row r="9" spans="2:17" s="88" customFormat="1" ht="15.75" customHeight="1" x14ac:dyDescent="0.3">
      <c r="B9" s="89"/>
      <c r="C9" s="16"/>
      <c r="D9" s="95"/>
      <c r="E9" s="475" t="s">
        <v>360</v>
      </c>
      <c r="F9" s="426" t="s">
        <v>183</v>
      </c>
      <c r="G9" s="426" t="s">
        <v>71</v>
      </c>
      <c r="H9" s="426" t="s">
        <v>72</v>
      </c>
      <c r="I9" s="426" t="s">
        <v>183</v>
      </c>
      <c r="J9" s="426" t="s">
        <v>71</v>
      </c>
      <c r="K9" s="426" t="s">
        <v>72</v>
      </c>
    </row>
    <row r="10" spans="2:17" s="100" customFormat="1" ht="15.6" x14ac:dyDescent="0.3">
      <c r="B10" s="98"/>
      <c r="C10" s="359" t="s">
        <v>36</v>
      </c>
      <c r="D10" s="350" t="s">
        <v>375</v>
      </c>
      <c r="E10" s="474"/>
      <c r="F10" s="302">
        <v>19400247</v>
      </c>
      <c r="G10" s="302">
        <v>42949288</v>
      </c>
      <c r="H10" s="302">
        <v>62349535</v>
      </c>
      <c r="I10" s="302">
        <v>9995257</v>
      </c>
      <c r="J10" s="302">
        <v>42862292</v>
      </c>
      <c r="K10" s="302">
        <v>52857549</v>
      </c>
      <c r="M10" s="99"/>
      <c r="N10" s="285">
        <f t="shared" ref="N10:N15" si="0">+H10-F10-G10</f>
        <v>0</v>
      </c>
      <c r="O10" s="285">
        <f t="shared" ref="O10:O15" si="1">+K10-I10-J10</f>
        <v>0</v>
      </c>
    </row>
    <row r="11" spans="2:17" s="86" customFormat="1" ht="15.6" x14ac:dyDescent="0.3">
      <c r="B11" s="101"/>
      <c r="C11" s="360" t="s">
        <v>4</v>
      </c>
      <c r="D11" s="351" t="s">
        <v>376</v>
      </c>
      <c r="E11" s="475"/>
      <c r="F11" s="303">
        <v>3503413</v>
      </c>
      <c r="G11" s="303">
        <v>26214375</v>
      </c>
      <c r="H11" s="303">
        <v>29717788</v>
      </c>
      <c r="I11" s="303">
        <v>2342744</v>
      </c>
      <c r="J11" s="303">
        <v>28854733</v>
      </c>
      <c r="K11" s="303">
        <v>31197477</v>
      </c>
      <c r="N11" s="285">
        <f t="shared" si="0"/>
        <v>0</v>
      </c>
      <c r="O11" s="285">
        <f t="shared" si="1"/>
        <v>0</v>
      </c>
      <c r="P11" s="100"/>
      <c r="Q11" s="100"/>
    </row>
    <row r="12" spans="2:17" s="88" customFormat="1" ht="15.6" x14ac:dyDescent="0.3">
      <c r="B12" s="89"/>
      <c r="C12" s="361" t="s">
        <v>5</v>
      </c>
      <c r="D12" s="291" t="s">
        <v>377</v>
      </c>
      <c r="E12" s="475" t="s">
        <v>343</v>
      </c>
      <c r="F12" s="304">
        <v>3503304</v>
      </c>
      <c r="G12" s="304">
        <v>19666297</v>
      </c>
      <c r="H12" s="304">
        <v>23169601</v>
      </c>
      <c r="I12" s="304">
        <v>2350049</v>
      </c>
      <c r="J12" s="304">
        <v>21855104</v>
      </c>
      <c r="K12" s="304">
        <v>24205153</v>
      </c>
      <c r="N12" s="285">
        <f t="shared" si="0"/>
        <v>0</v>
      </c>
      <c r="O12" s="285">
        <f t="shared" si="1"/>
        <v>0</v>
      </c>
      <c r="P12" s="100"/>
      <c r="Q12" s="100"/>
    </row>
    <row r="13" spans="2:17" s="88" customFormat="1" ht="15.6" x14ac:dyDescent="0.3">
      <c r="B13" s="89"/>
      <c r="C13" s="361" t="s">
        <v>6</v>
      </c>
      <c r="D13" s="250" t="s">
        <v>378</v>
      </c>
      <c r="E13" s="475" t="s">
        <v>344</v>
      </c>
      <c r="F13" s="304">
        <v>734</v>
      </c>
      <c r="G13" s="304">
        <v>6555656</v>
      </c>
      <c r="H13" s="304">
        <v>6556390</v>
      </c>
      <c r="I13" s="304">
        <v>421</v>
      </c>
      <c r="J13" s="304">
        <v>6999629</v>
      </c>
      <c r="K13" s="304">
        <v>7000050</v>
      </c>
      <c r="M13" s="99"/>
      <c r="N13" s="285">
        <f t="shared" si="0"/>
        <v>0</v>
      </c>
      <c r="O13" s="285">
        <f t="shared" si="1"/>
        <v>0</v>
      </c>
      <c r="P13" s="100"/>
      <c r="Q13" s="100"/>
    </row>
    <row r="14" spans="2:17" s="88" customFormat="1" ht="15.6" x14ac:dyDescent="0.3">
      <c r="B14" s="89"/>
      <c r="C14" s="361" t="s">
        <v>7</v>
      </c>
      <c r="D14" s="250" t="s">
        <v>379</v>
      </c>
      <c r="E14" s="475"/>
      <c r="F14" s="304">
        <v>0</v>
      </c>
      <c r="G14" s="304">
        <v>0</v>
      </c>
      <c r="H14" s="304">
        <v>0</v>
      </c>
      <c r="I14" s="304">
        <v>0</v>
      </c>
      <c r="J14" s="304">
        <v>0</v>
      </c>
      <c r="K14" s="304">
        <v>0</v>
      </c>
      <c r="N14" s="285">
        <f t="shared" si="0"/>
        <v>0</v>
      </c>
      <c r="O14" s="285">
        <f t="shared" si="1"/>
        <v>0</v>
      </c>
      <c r="P14" s="100"/>
      <c r="Q14" s="100"/>
    </row>
    <row r="15" spans="2:17" s="88" customFormat="1" ht="15.6" x14ac:dyDescent="0.3">
      <c r="B15" s="89"/>
      <c r="C15" s="361" t="s">
        <v>9</v>
      </c>
      <c r="D15" s="250" t="s">
        <v>389</v>
      </c>
      <c r="E15" s="476"/>
      <c r="F15" s="304">
        <v>-625</v>
      </c>
      <c r="G15" s="304">
        <v>-7578</v>
      </c>
      <c r="H15" s="304">
        <v>-8203</v>
      </c>
      <c r="I15" s="304">
        <v>-7726</v>
      </c>
      <c r="J15" s="304">
        <v>0</v>
      </c>
      <c r="K15" s="304">
        <v>-7726</v>
      </c>
      <c r="N15" s="285">
        <f t="shared" si="0"/>
        <v>0</v>
      </c>
      <c r="O15" s="285">
        <f t="shared" si="1"/>
        <v>0</v>
      </c>
      <c r="P15" s="100"/>
      <c r="Q15" s="100"/>
    </row>
    <row r="16" spans="2:17" s="88" customFormat="1" ht="31.2" x14ac:dyDescent="0.3">
      <c r="B16" s="89"/>
      <c r="C16" s="360" t="s">
        <v>21</v>
      </c>
      <c r="D16" s="352" t="s">
        <v>380</v>
      </c>
      <c r="E16" s="475" t="s">
        <v>345</v>
      </c>
      <c r="F16" s="303">
        <v>3912</v>
      </c>
      <c r="G16" s="303">
        <v>4524669</v>
      </c>
      <c r="H16" s="303">
        <v>4528581</v>
      </c>
      <c r="I16" s="303">
        <v>36214</v>
      </c>
      <c r="J16" s="303">
        <v>3720843</v>
      </c>
      <c r="K16" s="303">
        <v>3757057</v>
      </c>
      <c r="N16" s="285">
        <f t="shared" ref="N16:N56" si="2">+H16-F16-G16</f>
        <v>0</v>
      </c>
      <c r="O16" s="285">
        <f t="shared" ref="O16:O56" si="3">+K16-I16-J16</f>
        <v>0</v>
      </c>
      <c r="P16" s="100"/>
      <c r="Q16" s="100"/>
    </row>
    <row r="17" spans="2:17" s="88" customFormat="1" ht="15.6" x14ac:dyDescent="0.3">
      <c r="B17" s="89"/>
      <c r="C17" s="362" t="s">
        <v>22</v>
      </c>
      <c r="D17" s="250" t="s">
        <v>207</v>
      </c>
      <c r="E17" s="475"/>
      <c r="F17" s="304">
        <v>0</v>
      </c>
      <c r="G17" s="304">
        <v>4520880</v>
      </c>
      <c r="H17" s="304">
        <v>4520880</v>
      </c>
      <c r="I17" s="304">
        <v>22722</v>
      </c>
      <c r="J17" s="304">
        <v>3715868</v>
      </c>
      <c r="K17" s="304">
        <v>3738590</v>
      </c>
      <c r="N17" s="285">
        <f t="shared" si="2"/>
        <v>0</v>
      </c>
      <c r="O17" s="285">
        <f t="shared" si="3"/>
        <v>0</v>
      </c>
      <c r="P17" s="100"/>
      <c r="Q17" s="100"/>
    </row>
    <row r="18" spans="2:17" s="88" customFormat="1" ht="15.6" x14ac:dyDescent="0.3">
      <c r="B18" s="89"/>
      <c r="C18" s="362" t="s">
        <v>23</v>
      </c>
      <c r="D18" s="291" t="s">
        <v>208</v>
      </c>
      <c r="E18" s="475"/>
      <c r="F18" s="304">
        <v>0</v>
      </c>
      <c r="G18" s="304">
        <v>0</v>
      </c>
      <c r="H18" s="304">
        <v>0</v>
      </c>
      <c r="I18" s="304">
        <v>0</v>
      </c>
      <c r="J18" s="304">
        <v>0</v>
      </c>
      <c r="K18" s="304">
        <v>0</v>
      </c>
      <c r="N18" s="285">
        <f t="shared" si="2"/>
        <v>0</v>
      </c>
      <c r="O18" s="285">
        <f t="shared" si="3"/>
        <v>0</v>
      </c>
      <c r="P18" s="100"/>
      <c r="Q18" s="100"/>
    </row>
    <row r="19" spans="2:17" s="88" customFormat="1" ht="15.6" x14ac:dyDescent="0.3">
      <c r="B19" s="89"/>
      <c r="C19" s="362" t="s">
        <v>24</v>
      </c>
      <c r="D19" s="291" t="s">
        <v>381</v>
      </c>
      <c r="E19" s="475"/>
      <c r="F19" s="304">
        <v>3912</v>
      </c>
      <c r="G19" s="304">
        <v>3789</v>
      </c>
      <c r="H19" s="304">
        <v>7701</v>
      </c>
      <c r="I19" s="304">
        <v>13492</v>
      </c>
      <c r="J19" s="304">
        <v>4975</v>
      </c>
      <c r="K19" s="304">
        <v>18467</v>
      </c>
      <c r="N19" s="285">
        <f t="shared" si="2"/>
        <v>0</v>
      </c>
      <c r="O19" s="285">
        <f t="shared" si="3"/>
        <v>0</v>
      </c>
      <c r="P19" s="100"/>
      <c r="Q19" s="100"/>
    </row>
    <row r="20" spans="2:17" s="88" customFormat="1" ht="31.2" x14ac:dyDescent="0.3">
      <c r="B20" s="89"/>
      <c r="C20" s="363" t="s">
        <v>65</v>
      </c>
      <c r="D20" s="352" t="s">
        <v>382</v>
      </c>
      <c r="E20" s="475" t="s">
        <v>346</v>
      </c>
      <c r="F20" s="303">
        <v>15770743</v>
      </c>
      <c r="G20" s="303">
        <v>12017343</v>
      </c>
      <c r="H20" s="303">
        <v>27788086</v>
      </c>
      <c r="I20" s="303">
        <v>7096045</v>
      </c>
      <c r="J20" s="303">
        <v>10080921</v>
      </c>
      <c r="K20" s="303">
        <v>17176966</v>
      </c>
      <c r="N20" s="285">
        <f t="shared" si="2"/>
        <v>0</v>
      </c>
      <c r="O20" s="285">
        <f t="shared" si="3"/>
        <v>0</v>
      </c>
      <c r="P20" s="100"/>
      <c r="Q20" s="100"/>
    </row>
    <row r="21" spans="2:17" s="88" customFormat="1" ht="15.6" x14ac:dyDescent="0.3">
      <c r="B21" s="89"/>
      <c r="C21" s="361" t="s">
        <v>367</v>
      </c>
      <c r="D21" s="250" t="s">
        <v>207</v>
      </c>
      <c r="E21" s="475"/>
      <c r="F21" s="304">
        <v>8870577</v>
      </c>
      <c r="G21" s="304">
        <v>12010414</v>
      </c>
      <c r="H21" s="304">
        <v>20880991</v>
      </c>
      <c r="I21" s="304">
        <v>3913823</v>
      </c>
      <c r="J21" s="304">
        <v>10075818</v>
      </c>
      <c r="K21" s="304">
        <v>13989641</v>
      </c>
      <c r="N21" s="285">
        <f t="shared" si="2"/>
        <v>0</v>
      </c>
      <c r="O21" s="285">
        <f t="shared" si="3"/>
        <v>0</v>
      </c>
      <c r="P21" s="100"/>
      <c r="Q21" s="100"/>
    </row>
    <row r="22" spans="2:17" s="88" customFormat="1" ht="15.6" x14ac:dyDescent="0.3">
      <c r="B22" s="89"/>
      <c r="C22" s="361" t="s">
        <v>368</v>
      </c>
      <c r="D22" s="291" t="s">
        <v>208</v>
      </c>
      <c r="E22" s="475"/>
      <c r="F22" s="304">
        <v>38085</v>
      </c>
      <c r="G22" s="304">
        <v>6929</v>
      </c>
      <c r="H22" s="304">
        <v>45014</v>
      </c>
      <c r="I22" s="304">
        <v>7665</v>
      </c>
      <c r="J22" s="304">
        <v>5103</v>
      </c>
      <c r="K22" s="304">
        <v>12768</v>
      </c>
      <c r="N22" s="285">
        <f t="shared" si="2"/>
        <v>0</v>
      </c>
      <c r="O22" s="285">
        <f t="shared" si="3"/>
        <v>0</v>
      </c>
      <c r="P22" s="100"/>
      <c r="Q22" s="100"/>
    </row>
    <row r="23" spans="2:17" s="100" customFormat="1" ht="15.6" x14ac:dyDescent="0.3">
      <c r="B23" s="103"/>
      <c r="C23" s="361" t="s">
        <v>383</v>
      </c>
      <c r="D23" s="291" t="s">
        <v>381</v>
      </c>
      <c r="E23" s="475"/>
      <c r="F23" s="304">
        <v>6862081</v>
      </c>
      <c r="G23" s="304">
        <v>0</v>
      </c>
      <c r="H23" s="304">
        <v>6862081</v>
      </c>
      <c r="I23" s="304">
        <v>3174557</v>
      </c>
      <c r="J23" s="304">
        <v>0</v>
      </c>
      <c r="K23" s="304">
        <v>3174557</v>
      </c>
      <c r="N23" s="285">
        <f t="shared" si="2"/>
        <v>0</v>
      </c>
      <c r="O23" s="285">
        <f t="shared" si="3"/>
        <v>0</v>
      </c>
    </row>
    <row r="24" spans="2:17" s="100" customFormat="1" ht="15.6" x14ac:dyDescent="0.3">
      <c r="B24" s="103"/>
      <c r="C24" s="363" t="s">
        <v>66</v>
      </c>
      <c r="D24" s="352" t="s">
        <v>386</v>
      </c>
      <c r="E24" s="475" t="s">
        <v>347</v>
      </c>
      <c r="F24" s="303">
        <v>122179</v>
      </c>
      <c r="G24" s="303">
        <v>192901</v>
      </c>
      <c r="H24" s="303">
        <v>315080</v>
      </c>
      <c r="I24" s="303">
        <v>520254</v>
      </c>
      <c r="J24" s="303">
        <v>205795</v>
      </c>
      <c r="K24" s="303">
        <v>726049</v>
      </c>
      <c r="N24" s="285">
        <f t="shared" si="2"/>
        <v>0</v>
      </c>
      <c r="O24" s="285">
        <f t="shared" si="3"/>
        <v>0</v>
      </c>
    </row>
    <row r="25" spans="2:17" s="88" customFormat="1" ht="31.2" x14ac:dyDescent="0.3">
      <c r="B25" s="89"/>
      <c r="C25" s="361" t="s">
        <v>384</v>
      </c>
      <c r="D25" s="291" t="s">
        <v>387</v>
      </c>
      <c r="E25" s="477"/>
      <c r="F25" s="304">
        <v>122179</v>
      </c>
      <c r="G25" s="304">
        <v>192901</v>
      </c>
      <c r="H25" s="304">
        <v>315080</v>
      </c>
      <c r="I25" s="304">
        <v>520254</v>
      </c>
      <c r="J25" s="304">
        <v>205795</v>
      </c>
      <c r="K25" s="304">
        <v>726049</v>
      </c>
      <c r="N25" s="285">
        <f t="shared" si="2"/>
        <v>0</v>
      </c>
      <c r="O25" s="285">
        <f t="shared" si="3"/>
        <v>0</v>
      </c>
      <c r="P25" s="100"/>
      <c r="Q25" s="100"/>
    </row>
    <row r="26" spans="2:17" s="88" customFormat="1" ht="31.2" x14ac:dyDescent="0.3">
      <c r="B26" s="89"/>
      <c r="C26" s="361" t="s">
        <v>385</v>
      </c>
      <c r="D26" s="291" t="s">
        <v>388</v>
      </c>
      <c r="E26" s="475"/>
      <c r="F26" s="304">
        <v>0</v>
      </c>
      <c r="G26" s="304">
        <v>0</v>
      </c>
      <c r="H26" s="304">
        <v>0</v>
      </c>
      <c r="I26" s="304">
        <v>0</v>
      </c>
      <c r="J26" s="304">
        <v>0</v>
      </c>
      <c r="K26" s="304">
        <v>0</v>
      </c>
      <c r="N26" s="285">
        <f t="shared" si="2"/>
        <v>0</v>
      </c>
      <c r="O26" s="285">
        <f t="shared" si="3"/>
        <v>0</v>
      </c>
      <c r="P26" s="100"/>
      <c r="Q26" s="100"/>
    </row>
    <row r="27" spans="2:17" s="88" customFormat="1" ht="31.2" x14ac:dyDescent="0.3">
      <c r="B27" s="89"/>
      <c r="C27" s="365" t="s">
        <v>38</v>
      </c>
      <c r="D27" s="354" t="s">
        <v>571</v>
      </c>
      <c r="E27" s="475" t="s">
        <v>348</v>
      </c>
      <c r="F27" s="303">
        <v>59921784</v>
      </c>
      <c r="G27" s="303">
        <v>25702192</v>
      </c>
      <c r="H27" s="303">
        <v>85623976</v>
      </c>
      <c r="I27" s="303">
        <v>33158507</v>
      </c>
      <c r="J27" s="303">
        <v>26620110</v>
      </c>
      <c r="K27" s="303">
        <v>59778617</v>
      </c>
      <c r="N27" s="285">
        <f t="shared" si="2"/>
        <v>0</v>
      </c>
      <c r="O27" s="285">
        <f t="shared" si="3"/>
        <v>0</v>
      </c>
      <c r="P27" s="100"/>
      <c r="Q27" s="100"/>
    </row>
    <row r="28" spans="2:17" s="88" customFormat="1" ht="15.6" x14ac:dyDescent="0.3">
      <c r="B28" s="89"/>
      <c r="C28" s="360" t="s">
        <v>39</v>
      </c>
      <c r="D28" s="351" t="s">
        <v>390</v>
      </c>
      <c r="E28" s="475"/>
      <c r="F28" s="303">
        <v>54605513</v>
      </c>
      <c r="G28" s="303">
        <v>25483886</v>
      </c>
      <c r="H28" s="303">
        <v>80089399</v>
      </c>
      <c r="I28" s="303">
        <v>34349746</v>
      </c>
      <c r="J28" s="303">
        <v>25838071</v>
      </c>
      <c r="K28" s="303">
        <v>60187817</v>
      </c>
      <c r="N28" s="285">
        <f t="shared" si="2"/>
        <v>0</v>
      </c>
      <c r="O28" s="285">
        <f t="shared" si="3"/>
        <v>0</v>
      </c>
      <c r="P28" s="100"/>
      <c r="Q28" s="100"/>
    </row>
    <row r="29" spans="2:17" s="100" customFormat="1" ht="15.6" x14ac:dyDescent="0.3">
      <c r="B29" s="89"/>
      <c r="C29" s="363" t="s">
        <v>40</v>
      </c>
      <c r="D29" s="355" t="s">
        <v>392</v>
      </c>
      <c r="E29" s="478"/>
      <c r="F29" s="303">
        <v>956806</v>
      </c>
      <c r="G29" s="303">
        <v>968743</v>
      </c>
      <c r="H29" s="303">
        <v>1925549</v>
      </c>
      <c r="I29" s="303">
        <v>722010</v>
      </c>
      <c r="J29" s="303">
        <v>782039</v>
      </c>
      <c r="K29" s="303">
        <v>1504049</v>
      </c>
      <c r="N29" s="285">
        <f t="shared" si="2"/>
        <v>0</v>
      </c>
      <c r="O29" s="285">
        <f t="shared" si="3"/>
        <v>0</v>
      </c>
    </row>
    <row r="30" spans="2:17" s="100" customFormat="1" ht="31.2" x14ac:dyDescent="0.3">
      <c r="B30" s="103"/>
      <c r="C30" s="363" t="s">
        <v>41</v>
      </c>
      <c r="D30" s="352" t="s">
        <v>572</v>
      </c>
      <c r="E30" s="475"/>
      <c r="F30" s="303">
        <v>7036428</v>
      </c>
      <c r="G30" s="303">
        <v>0</v>
      </c>
      <c r="H30" s="303">
        <v>7036428</v>
      </c>
      <c r="I30" s="303">
        <v>918533</v>
      </c>
      <c r="J30" s="303">
        <v>0</v>
      </c>
      <c r="K30" s="303">
        <v>918533</v>
      </c>
      <c r="N30" s="285">
        <f>+H30-F30-G30</f>
        <v>0</v>
      </c>
      <c r="O30" s="285">
        <f>+K30-I30-J30</f>
        <v>0</v>
      </c>
    </row>
    <row r="31" spans="2:17" s="88" customFormat="1" ht="15.6" x14ac:dyDescent="0.3">
      <c r="B31" s="89"/>
      <c r="C31" s="361" t="s">
        <v>288</v>
      </c>
      <c r="D31" s="353" t="s">
        <v>207</v>
      </c>
      <c r="E31" s="475"/>
      <c r="F31" s="304">
        <v>7036428</v>
      </c>
      <c r="G31" s="304">
        <v>0</v>
      </c>
      <c r="H31" s="304">
        <v>7036428</v>
      </c>
      <c r="I31" s="304">
        <v>918533</v>
      </c>
      <c r="J31" s="304">
        <v>0</v>
      </c>
      <c r="K31" s="304">
        <v>918533</v>
      </c>
      <c r="N31" s="285">
        <f>+H31-F31-G31</f>
        <v>0</v>
      </c>
      <c r="O31" s="285">
        <f>+K31-I31-J31</f>
        <v>0</v>
      </c>
      <c r="P31" s="100"/>
      <c r="Q31" s="100"/>
    </row>
    <row r="32" spans="2:17" s="100" customFormat="1" ht="15.6" x14ac:dyDescent="0.3">
      <c r="B32" s="103"/>
      <c r="C32" s="361" t="s">
        <v>289</v>
      </c>
      <c r="D32" s="353" t="s">
        <v>381</v>
      </c>
      <c r="E32" s="477"/>
      <c r="F32" s="304">
        <v>0</v>
      </c>
      <c r="G32" s="304">
        <v>0</v>
      </c>
      <c r="H32" s="304">
        <v>0</v>
      </c>
      <c r="I32" s="304">
        <v>0</v>
      </c>
      <c r="J32" s="304">
        <v>0</v>
      </c>
      <c r="K32" s="304">
        <v>0</v>
      </c>
      <c r="N32" s="285">
        <f>+H32-F32-G32</f>
        <v>0</v>
      </c>
      <c r="O32" s="285">
        <f>+K32-I32-J32</f>
        <v>0</v>
      </c>
    </row>
    <row r="33" spans="2:17" s="100" customFormat="1" ht="15.6" x14ac:dyDescent="0.3">
      <c r="B33" s="103"/>
      <c r="C33" s="364" t="s">
        <v>393</v>
      </c>
      <c r="D33" s="351" t="s">
        <v>389</v>
      </c>
      <c r="E33" s="475"/>
      <c r="F33" s="303">
        <v>-2676963</v>
      </c>
      <c r="G33" s="303">
        <v>-750437</v>
      </c>
      <c r="H33" s="303">
        <v>-3427400</v>
      </c>
      <c r="I33" s="303">
        <v>-2831782</v>
      </c>
      <c r="J33" s="303">
        <v>0</v>
      </c>
      <c r="K33" s="303">
        <v>-2831782</v>
      </c>
      <c r="N33" s="285">
        <f t="shared" si="2"/>
        <v>0</v>
      </c>
      <c r="O33" s="285">
        <f t="shared" si="3"/>
        <v>0</v>
      </c>
    </row>
    <row r="34" spans="2:17" s="100" customFormat="1" ht="46.8" x14ac:dyDescent="0.3">
      <c r="B34" s="103"/>
      <c r="C34" s="251" t="s">
        <v>50</v>
      </c>
      <c r="D34" s="252" t="s">
        <v>329</v>
      </c>
      <c r="E34" s="475" t="s">
        <v>349</v>
      </c>
      <c r="F34" s="303">
        <v>11691</v>
      </c>
      <c r="G34" s="303">
        <v>0</v>
      </c>
      <c r="H34" s="303">
        <v>11691</v>
      </c>
      <c r="I34" s="303">
        <v>84882</v>
      </c>
      <c r="J34" s="303">
        <v>0</v>
      </c>
      <c r="K34" s="303">
        <v>84882</v>
      </c>
      <c r="N34" s="285">
        <f t="shared" si="2"/>
        <v>0</v>
      </c>
      <c r="O34" s="285">
        <f t="shared" si="3"/>
        <v>0</v>
      </c>
    </row>
    <row r="35" spans="2:17" s="88" customFormat="1" ht="15.6" x14ac:dyDescent="0.3">
      <c r="B35" s="89"/>
      <c r="C35" s="362" t="s">
        <v>52</v>
      </c>
      <c r="D35" s="250" t="s">
        <v>394</v>
      </c>
      <c r="E35" s="477"/>
      <c r="F35" s="304">
        <v>11691</v>
      </c>
      <c r="G35" s="304">
        <v>0</v>
      </c>
      <c r="H35" s="304">
        <v>11691</v>
      </c>
      <c r="I35" s="304">
        <v>84882</v>
      </c>
      <c r="J35" s="304">
        <v>0</v>
      </c>
      <c r="K35" s="304">
        <v>84882</v>
      </c>
      <c r="N35" s="285">
        <f t="shared" si="2"/>
        <v>0</v>
      </c>
      <c r="O35" s="285">
        <f t="shared" si="3"/>
        <v>0</v>
      </c>
      <c r="P35" s="100"/>
      <c r="Q35" s="100"/>
    </row>
    <row r="36" spans="2:17" s="88" customFormat="1" ht="15.6" x14ac:dyDescent="0.3">
      <c r="B36" s="89"/>
      <c r="C36" s="367" t="s">
        <v>54</v>
      </c>
      <c r="D36" s="250" t="s">
        <v>306</v>
      </c>
      <c r="E36" s="477"/>
      <c r="F36" s="304">
        <v>0</v>
      </c>
      <c r="G36" s="304">
        <v>0</v>
      </c>
      <c r="H36" s="304">
        <v>0</v>
      </c>
      <c r="I36" s="304">
        <v>0</v>
      </c>
      <c r="J36" s="304">
        <v>0</v>
      </c>
      <c r="K36" s="304">
        <v>0</v>
      </c>
      <c r="N36" s="285">
        <f t="shared" si="2"/>
        <v>0</v>
      </c>
      <c r="O36" s="285">
        <f t="shared" si="3"/>
        <v>0</v>
      </c>
      <c r="P36" s="100"/>
      <c r="Q36" s="100"/>
    </row>
    <row r="37" spans="2:17" s="88" customFormat="1" ht="15.6" x14ac:dyDescent="0.3">
      <c r="B37" s="89"/>
      <c r="C37" s="363" t="s">
        <v>60</v>
      </c>
      <c r="D37" s="352" t="s">
        <v>395</v>
      </c>
      <c r="E37" s="476"/>
      <c r="F37" s="303">
        <v>100</v>
      </c>
      <c r="G37" s="303">
        <v>0</v>
      </c>
      <c r="H37" s="303">
        <v>100</v>
      </c>
      <c r="I37" s="303">
        <v>100</v>
      </c>
      <c r="J37" s="303">
        <v>0</v>
      </c>
      <c r="K37" s="303">
        <v>100</v>
      </c>
      <c r="N37" s="285">
        <f t="shared" si="2"/>
        <v>0</v>
      </c>
      <c r="O37" s="285">
        <f t="shared" si="3"/>
        <v>0</v>
      </c>
      <c r="P37" s="100"/>
      <c r="Q37" s="100"/>
    </row>
    <row r="38" spans="2:17" s="88" customFormat="1" ht="15.6" x14ac:dyDescent="0.3">
      <c r="B38" s="89"/>
      <c r="C38" s="368" t="s">
        <v>168</v>
      </c>
      <c r="D38" s="355" t="s">
        <v>396</v>
      </c>
      <c r="E38" s="475" t="s">
        <v>350</v>
      </c>
      <c r="F38" s="303">
        <v>0</v>
      </c>
      <c r="G38" s="303">
        <v>0</v>
      </c>
      <c r="H38" s="303">
        <v>0</v>
      </c>
      <c r="I38" s="303">
        <v>0</v>
      </c>
      <c r="J38" s="303">
        <v>0</v>
      </c>
      <c r="K38" s="303">
        <v>0</v>
      </c>
      <c r="N38" s="285">
        <f t="shared" si="2"/>
        <v>0</v>
      </c>
      <c r="O38" s="285">
        <f t="shared" si="3"/>
        <v>0</v>
      </c>
      <c r="P38" s="100"/>
      <c r="Q38" s="100"/>
    </row>
    <row r="39" spans="2:17" s="88" customFormat="1" ht="15.6" x14ac:dyDescent="0.3">
      <c r="B39" s="89"/>
      <c r="C39" s="367" t="s">
        <v>169</v>
      </c>
      <c r="D39" s="250" t="s">
        <v>397</v>
      </c>
      <c r="E39" s="475"/>
      <c r="F39" s="304">
        <v>0</v>
      </c>
      <c r="G39" s="304">
        <v>0</v>
      </c>
      <c r="H39" s="304">
        <v>0</v>
      </c>
      <c r="I39" s="304">
        <v>0</v>
      </c>
      <c r="J39" s="304">
        <v>0</v>
      </c>
      <c r="K39" s="304">
        <v>0</v>
      </c>
      <c r="N39" s="285">
        <f t="shared" si="2"/>
        <v>0</v>
      </c>
      <c r="O39" s="285">
        <f t="shared" si="3"/>
        <v>0</v>
      </c>
      <c r="P39" s="100"/>
      <c r="Q39" s="100"/>
    </row>
    <row r="40" spans="2:17" s="88" customFormat="1" ht="15.6" x14ac:dyDescent="0.3">
      <c r="B40" s="89"/>
      <c r="C40" s="367" t="s">
        <v>170</v>
      </c>
      <c r="D40" s="250" t="s">
        <v>212</v>
      </c>
      <c r="E40" s="475"/>
      <c r="F40" s="304">
        <v>0</v>
      </c>
      <c r="G40" s="304">
        <v>0</v>
      </c>
      <c r="H40" s="304">
        <v>0</v>
      </c>
      <c r="I40" s="304">
        <v>0</v>
      </c>
      <c r="J40" s="304">
        <v>0</v>
      </c>
      <c r="K40" s="304">
        <v>0</v>
      </c>
      <c r="N40" s="285">
        <f t="shared" si="2"/>
        <v>0</v>
      </c>
      <c r="O40" s="285">
        <f t="shared" si="3"/>
        <v>0</v>
      </c>
      <c r="P40" s="100"/>
      <c r="Q40" s="100"/>
    </row>
    <row r="41" spans="2:17" s="88" customFormat="1" ht="15.6" x14ac:dyDescent="0.3">
      <c r="B41" s="89"/>
      <c r="C41" s="369" t="s">
        <v>68</v>
      </c>
      <c r="D41" s="355" t="s">
        <v>398</v>
      </c>
      <c r="E41" s="475" t="s">
        <v>351</v>
      </c>
      <c r="F41" s="303">
        <v>100</v>
      </c>
      <c r="G41" s="303">
        <v>0</v>
      </c>
      <c r="H41" s="303">
        <v>100</v>
      </c>
      <c r="I41" s="303">
        <v>100</v>
      </c>
      <c r="J41" s="303">
        <v>0</v>
      </c>
      <c r="K41" s="303">
        <v>100</v>
      </c>
      <c r="N41" s="285">
        <f t="shared" si="2"/>
        <v>0</v>
      </c>
      <c r="O41" s="285">
        <f t="shared" si="3"/>
        <v>0</v>
      </c>
      <c r="P41" s="100"/>
      <c r="Q41" s="100"/>
    </row>
    <row r="42" spans="2:17" s="88" customFormat="1" ht="15.6" x14ac:dyDescent="0.3">
      <c r="B42" s="89"/>
      <c r="C42" s="370" t="s">
        <v>172</v>
      </c>
      <c r="D42" s="250" t="s">
        <v>213</v>
      </c>
      <c r="E42" s="475"/>
      <c r="F42" s="304">
        <v>100</v>
      </c>
      <c r="G42" s="304">
        <v>0</v>
      </c>
      <c r="H42" s="304">
        <v>100</v>
      </c>
      <c r="I42" s="304">
        <v>100</v>
      </c>
      <c r="J42" s="304">
        <v>0</v>
      </c>
      <c r="K42" s="304">
        <v>100</v>
      </c>
      <c r="N42" s="285">
        <f t="shared" si="2"/>
        <v>0</v>
      </c>
      <c r="O42" s="285">
        <f t="shared" si="3"/>
        <v>0</v>
      </c>
      <c r="P42" s="100"/>
      <c r="Q42" s="100"/>
    </row>
    <row r="43" spans="2:17" s="88" customFormat="1" ht="15.6" x14ac:dyDescent="0.3">
      <c r="B43" s="89"/>
      <c r="C43" s="370" t="s">
        <v>173</v>
      </c>
      <c r="D43" s="250" t="s">
        <v>214</v>
      </c>
      <c r="E43" s="475"/>
      <c r="F43" s="304">
        <v>0</v>
      </c>
      <c r="G43" s="304">
        <v>0</v>
      </c>
      <c r="H43" s="304">
        <v>0</v>
      </c>
      <c r="I43" s="304">
        <v>0</v>
      </c>
      <c r="J43" s="304">
        <v>0</v>
      </c>
      <c r="K43" s="304">
        <v>0</v>
      </c>
      <c r="N43" s="285">
        <f t="shared" si="2"/>
        <v>0</v>
      </c>
      <c r="O43" s="285">
        <f t="shared" si="3"/>
        <v>0</v>
      </c>
      <c r="P43" s="100"/>
      <c r="Q43" s="100"/>
    </row>
    <row r="44" spans="2:17" s="100" customFormat="1" ht="31.2" x14ac:dyDescent="0.3">
      <c r="B44" s="103"/>
      <c r="C44" s="369" t="s">
        <v>301</v>
      </c>
      <c r="D44" s="356" t="s">
        <v>399</v>
      </c>
      <c r="E44" s="475" t="s">
        <v>352</v>
      </c>
      <c r="F44" s="303">
        <v>0</v>
      </c>
      <c r="G44" s="303">
        <v>0</v>
      </c>
      <c r="H44" s="303">
        <v>0</v>
      </c>
      <c r="I44" s="303">
        <v>0</v>
      </c>
      <c r="J44" s="303">
        <v>0</v>
      </c>
      <c r="K44" s="303">
        <v>0</v>
      </c>
      <c r="N44" s="285">
        <f t="shared" si="2"/>
        <v>0</v>
      </c>
      <c r="O44" s="285">
        <f t="shared" si="3"/>
        <v>0</v>
      </c>
    </row>
    <row r="45" spans="2:17" s="100" customFormat="1" ht="15.6" x14ac:dyDescent="0.3">
      <c r="B45" s="103"/>
      <c r="C45" s="367" t="s">
        <v>400</v>
      </c>
      <c r="D45" s="357" t="s">
        <v>397</v>
      </c>
      <c r="E45" s="477"/>
      <c r="F45" s="304">
        <v>0</v>
      </c>
      <c r="G45" s="304">
        <v>0</v>
      </c>
      <c r="H45" s="304">
        <v>0</v>
      </c>
      <c r="I45" s="304">
        <v>0</v>
      </c>
      <c r="J45" s="304">
        <v>0</v>
      </c>
      <c r="K45" s="304">
        <v>0</v>
      </c>
      <c r="N45" s="285">
        <f t="shared" si="2"/>
        <v>0</v>
      </c>
      <c r="O45" s="285">
        <f t="shared" si="3"/>
        <v>0</v>
      </c>
    </row>
    <row r="46" spans="2:17" s="100" customFormat="1" ht="15.6" x14ac:dyDescent="0.3">
      <c r="B46" s="103"/>
      <c r="C46" s="367" t="s">
        <v>401</v>
      </c>
      <c r="D46" s="357" t="s">
        <v>212</v>
      </c>
      <c r="E46" s="477"/>
      <c r="F46" s="304">
        <v>0</v>
      </c>
      <c r="G46" s="304">
        <v>0</v>
      </c>
      <c r="H46" s="304">
        <v>0</v>
      </c>
      <c r="I46" s="304">
        <v>0</v>
      </c>
      <c r="J46" s="304">
        <v>0</v>
      </c>
      <c r="K46" s="304">
        <v>0</v>
      </c>
      <c r="N46" s="285">
        <f t="shared" si="2"/>
        <v>0</v>
      </c>
      <c r="O46" s="285">
        <f t="shared" si="3"/>
        <v>0</v>
      </c>
    </row>
    <row r="47" spans="2:17" s="100" customFormat="1" ht="15.6" x14ac:dyDescent="0.3">
      <c r="B47" s="103"/>
      <c r="C47" s="371" t="s">
        <v>61</v>
      </c>
      <c r="D47" s="356" t="s">
        <v>86</v>
      </c>
      <c r="E47" s="475" t="s">
        <v>353</v>
      </c>
      <c r="F47" s="303">
        <v>2712010</v>
      </c>
      <c r="G47" s="303">
        <v>0</v>
      </c>
      <c r="H47" s="303">
        <v>2712010</v>
      </c>
      <c r="I47" s="303">
        <v>1380217</v>
      </c>
      <c r="J47" s="303">
        <v>0</v>
      </c>
      <c r="K47" s="303">
        <v>1380217</v>
      </c>
      <c r="N47" s="285">
        <f t="shared" si="2"/>
        <v>0</v>
      </c>
      <c r="O47" s="285">
        <f t="shared" si="3"/>
        <v>0</v>
      </c>
    </row>
    <row r="48" spans="2:17" s="100" customFormat="1" ht="15.6" x14ac:dyDescent="0.3">
      <c r="B48" s="103"/>
      <c r="C48" s="363" t="s">
        <v>62</v>
      </c>
      <c r="D48" s="356" t="s">
        <v>88</v>
      </c>
      <c r="E48" s="475" t="s">
        <v>354</v>
      </c>
      <c r="F48" s="303">
        <v>206612</v>
      </c>
      <c r="G48" s="303">
        <v>0</v>
      </c>
      <c r="H48" s="303">
        <v>206612</v>
      </c>
      <c r="I48" s="303">
        <v>172447</v>
      </c>
      <c r="J48" s="303">
        <v>0</v>
      </c>
      <c r="K48" s="303">
        <v>172447</v>
      </c>
      <c r="N48" s="285">
        <f t="shared" si="2"/>
        <v>0</v>
      </c>
      <c r="O48" s="285">
        <f t="shared" si="3"/>
        <v>0</v>
      </c>
    </row>
    <row r="49" spans="2:17" s="100" customFormat="1" ht="15.6" x14ac:dyDescent="0.3">
      <c r="B49" s="103"/>
      <c r="C49" s="366" t="s">
        <v>74</v>
      </c>
      <c r="D49" s="358" t="s">
        <v>89</v>
      </c>
      <c r="E49" s="475"/>
      <c r="F49" s="304">
        <v>0</v>
      </c>
      <c r="G49" s="304">
        <v>0</v>
      </c>
      <c r="H49" s="304">
        <v>0</v>
      </c>
      <c r="I49" s="304">
        <v>0</v>
      </c>
      <c r="J49" s="304">
        <v>0</v>
      </c>
      <c r="K49" s="304">
        <v>0</v>
      </c>
      <c r="N49" s="285">
        <f t="shared" si="2"/>
        <v>0</v>
      </c>
      <c r="O49" s="285">
        <f t="shared" si="3"/>
        <v>0</v>
      </c>
    </row>
    <row r="50" spans="2:17" s="100" customFormat="1" ht="15.6" x14ac:dyDescent="0.3">
      <c r="B50" s="103"/>
      <c r="C50" s="366" t="s">
        <v>75</v>
      </c>
      <c r="D50" s="358" t="s">
        <v>73</v>
      </c>
      <c r="E50" s="475"/>
      <c r="F50" s="304">
        <v>206612</v>
      </c>
      <c r="G50" s="304">
        <v>0</v>
      </c>
      <c r="H50" s="304">
        <v>206612</v>
      </c>
      <c r="I50" s="304">
        <v>172447</v>
      </c>
      <c r="J50" s="304">
        <v>0</v>
      </c>
      <c r="K50" s="304">
        <v>172447</v>
      </c>
      <c r="N50" s="285">
        <f t="shared" si="2"/>
        <v>0</v>
      </c>
      <c r="O50" s="285">
        <f t="shared" si="3"/>
        <v>0</v>
      </c>
    </row>
    <row r="51" spans="2:17" s="106" customFormat="1" ht="15.6" x14ac:dyDescent="0.3">
      <c r="B51" s="105"/>
      <c r="C51" s="369" t="s">
        <v>63</v>
      </c>
      <c r="D51" s="252" t="s">
        <v>328</v>
      </c>
      <c r="E51" s="475" t="s">
        <v>355</v>
      </c>
      <c r="F51" s="307">
        <v>0</v>
      </c>
      <c r="G51" s="307">
        <v>0</v>
      </c>
      <c r="H51" s="307">
        <v>0</v>
      </c>
      <c r="I51" s="307">
        <v>0</v>
      </c>
      <c r="J51" s="307">
        <v>0</v>
      </c>
      <c r="K51" s="307">
        <v>0</v>
      </c>
      <c r="N51" s="285">
        <f t="shared" si="2"/>
        <v>0</v>
      </c>
      <c r="O51" s="285">
        <f t="shared" si="3"/>
        <v>0</v>
      </c>
      <c r="P51" s="100"/>
      <c r="Q51" s="100"/>
    </row>
    <row r="52" spans="2:17" s="100" customFormat="1" ht="15.6" x14ac:dyDescent="0.3">
      <c r="B52" s="103"/>
      <c r="C52" s="371" t="s">
        <v>76</v>
      </c>
      <c r="D52" s="356" t="s">
        <v>402</v>
      </c>
      <c r="E52" s="475"/>
      <c r="F52" s="303">
        <v>0</v>
      </c>
      <c r="G52" s="303">
        <v>0</v>
      </c>
      <c r="H52" s="303">
        <v>0</v>
      </c>
      <c r="I52" s="303">
        <v>0</v>
      </c>
      <c r="J52" s="303">
        <v>0</v>
      </c>
      <c r="K52" s="303">
        <v>0</v>
      </c>
      <c r="N52" s="285">
        <f t="shared" si="2"/>
        <v>0</v>
      </c>
      <c r="O52" s="285">
        <f t="shared" si="3"/>
        <v>0</v>
      </c>
    </row>
    <row r="53" spans="2:17" s="100" customFormat="1" ht="15.6" x14ac:dyDescent="0.3">
      <c r="B53" s="103"/>
      <c r="C53" s="369" t="s">
        <v>79</v>
      </c>
      <c r="D53" s="356" t="s">
        <v>403</v>
      </c>
      <c r="E53" s="475" t="s">
        <v>611</v>
      </c>
      <c r="F53" s="303">
        <v>376582</v>
      </c>
      <c r="G53" s="303">
        <v>0</v>
      </c>
      <c r="H53" s="303">
        <v>376582</v>
      </c>
      <c r="I53" s="303">
        <v>144760</v>
      </c>
      <c r="J53" s="303">
        <v>0</v>
      </c>
      <c r="K53" s="303">
        <v>144760</v>
      </c>
      <c r="N53" s="285">
        <f t="shared" si="2"/>
        <v>0</v>
      </c>
      <c r="O53" s="285">
        <f t="shared" si="3"/>
        <v>0</v>
      </c>
    </row>
    <row r="54" spans="2:17" s="100" customFormat="1" ht="15.6" x14ac:dyDescent="0.3">
      <c r="B54" s="103"/>
      <c r="C54" s="369" t="s">
        <v>80</v>
      </c>
      <c r="D54" s="356" t="s">
        <v>91</v>
      </c>
      <c r="E54" s="475" t="s">
        <v>612</v>
      </c>
      <c r="F54" s="303">
        <v>1267343</v>
      </c>
      <c r="G54" s="303">
        <v>214273</v>
      </c>
      <c r="H54" s="303">
        <v>1481616</v>
      </c>
      <c r="I54" s="303">
        <v>1064343</v>
      </c>
      <c r="J54" s="303">
        <v>160348</v>
      </c>
      <c r="K54" s="303">
        <v>1224691</v>
      </c>
      <c r="N54" s="285">
        <f t="shared" si="2"/>
        <v>0</v>
      </c>
      <c r="O54" s="285">
        <f t="shared" si="3"/>
        <v>0</v>
      </c>
    </row>
    <row r="55" spans="2:17" s="100" customFormat="1" ht="15.6" x14ac:dyDescent="0.3">
      <c r="B55" s="103"/>
      <c r="C55" s="248"/>
      <c r="D55" s="249"/>
      <c r="E55" s="102"/>
      <c r="F55" s="303"/>
      <c r="G55" s="303"/>
      <c r="H55" s="303"/>
      <c r="I55" s="303"/>
      <c r="J55" s="303"/>
      <c r="K55" s="303"/>
      <c r="N55" s="285">
        <f t="shared" si="2"/>
        <v>0</v>
      </c>
      <c r="O55" s="285">
        <f t="shared" si="3"/>
        <v>0</v>
      </c>
    </row>
    <row r="56" spans="2:17" s="88" customFormat="1" ht="18" x14ac:dyDescent="0.35">
      <c r="B56" s="108"/>
      <c r="C56" s="254"/>
      <c r="D56" s="255" t="s">
        <v>404</v>
      </c>
      <c r="E56" s="109"/>
      <c r="F56" s="308">
        <v>83896369</v>
      </c>
      <c r="G56" s="308">
        <v>68865753</v>
      </c>
      <c r="H56" s="308">
        <v>152762122</v>
      </c>
      <c r="I56" s="308">
        <v>46000513</v>
      </c>
      <c r="J56" s="308">
        <v>69642750</v>
      </c>
      <c r="K56" s="308">
        <v>115643263</v>
      </c>
      <c r="N56" s="285">
        <f t="shared" si="2"/>
        <v>0</v>
      </c>
      <c r="O56" s="285">
        <f t="shared" si="3"/>
        <v>0</v>
      </c>
      <c r="P56" s="100"/>
      <c r="Q56" s="100"/>
    </row>
    <row r="57" spans="2:17" s="88" customFormat="1" ht="15.6" x14ac:dyDescent="0.3">
      <c r="B57" s="16"/>
      <c r="C57" s="16"/>
      <c r="D57" s="104"/>
      <c r="E57" s="23"/>
      <c r="F57" s="110"/>
      <c r="G57" s="110"/>
      <c r="H57" s="111"/>
      <c r="I57" s="111"/>
      <c r="J57" s="111"/>
    </row>
    <row r="58" spans="2:17" s="88" customFormat="1" ht="15.6" x14ac:dyDescent="0.3">
      <c r="B58" s="575"/>
      <c r="C58" s="575"/>
      <c r="D58" s="575"/>
      <c r="E58" s="575"/>
      <c r="F58" s="575"/>
      <c r="G58" s="575"/>
      <c r="H58" s="575"/>
      <c r="I58" s="575"/>
      <c r="J58" s="575"/>
      <c r="K58" s="575"/>
    </row>
    <row r="59" spans="2:17" s="88" customFormat="1" ht="13.8" x14ac:dyDescent="0.25">
      <c r="B59" s="20"/>
      <c r="C59" s="20"/>
      <c r="D59" s="20"/>
      <c r="E59" s="159"/>
      <c r="F59" s="114"/>
      <c r="G59" s="114"/>
      <c r="H59" s="111"/>
      <c r="I59" s="111"/>
      <c r="J59" s="111"/>
      <c r="K59" s="115"/>
    </row>
    <row r="60" spans="2:17" s="88" customFormat="1" ht="13.8" x14ac:dyDescent="0.25">
      <c r="B60" s="20"/>
      <c r="C60" s="20"/>
      <c r="D60" s="20"/>
      <c r="E60" s="159"/>
      <c r="F60" s="114"/>
      <c r="G60" s="114"/>
      <c r="H60" s="111"/>
      <c r="I60" s="111"/>
      <c r="J60" s="111"/>
      <c r="K60" s="116"/>
    </row>
    <row r="61" spans="2:17" x14ac:dyDescent="0.25">
      <c r="B61" s="117"/>
      <c r="C61" s="117"/>
      <c r="D61" s="117" t="s">
        <v>303</v>
      </c>
      <c r="E61" s="160"/>
      <c r="F61" s="118"/>
      <c r="G61" s="118"/>
      <c r="H61" s="153">
        <f>H56-y!H52</f>
        <v>0</v>
      </c>
      <c r="I61" s="35"/>
      <c r="J61" s="35"/>
      <c r="K61" s="153">
        <f>K56-y!K52</f>
        <v>0</v>
      </c>
    </row>
    <row r="62" spans="2:17" x14ac:dyDescent="0.25">
      <c r="B62" s="117"/>
      <c r="C62" s="117"/>
      <c r="D62" s="117" t="s">
        <v>304</v>
      </c>
      <c r="E62" s="160"/>
      <c r="F62" s="118"/>
      <c r="G62" s="118"/>
      <c r="H62" s="153">
        <f>+y!H49-kz!F71</f>
        <v>0</v>
      </c>
      <c r="I62" s="35"/>
      <c r="J62" s="35"/>
    </row>
    <row r="63" spans="2:17" x14ac:dyDescent="0.25">
      <c r="B63" s="117"/>
      <c r="C63" s="117"/>
      <c r="D63" s="117"/>
      <c r="E63" s="160"/>
      <c r="F63" s="118"/>
      <c r="G63" s="118"/>
      <c r="H63" s="35"/>
      <c r="I63" s="35"/>
      <c r="J63" s="35"/>
    </row>
    <row r="64" spans="2:17" x14ac:dyDescent="0.25">
      <c r="F64" s="284">
        <f t="shared" ref="F64:K64" si="4">+F10-F11-F16-F20-F24</f>
        <v>0</v>
      </c>
      <c r="G64" s="284">
        <f t="shared" si="4"/>
        <v>0</v>
      </c>
      <c r="H64" s="284">
        <f t="shared" si="4"/>
        <v>0</v>
      </c>
      <c r="I64" s="284">
        <f t="shared" si="4"/>
        <v>0</v>
      </c>
      <c r="J64" s="284">
        <f t="shared" si="4"/>
        <v>0</v>
      </c>
      <c r="K64" s="284">
        <f t="shared" si="4"/>
        <v>0</v>
      </c>
    </row>
    <row r="65" spans="6:11" x14ac:dyDescent="0.25">
      <c r="F65" s="284">
        <f t="shared" ref="F65:K65" si="5">+F11-F12-F13-F14-F15</f>
        <v>0</v>
      </c>
      <c r="G65" s="284">
        <f t="shared" si="5"/>
        <v>0</v>
      </c>
      <c r="H65" s="284">
        <f t="shared" si="5"/>
        <v>0</v>
      </c>
      <c r="I65" s="284">
        <f t="shared" si="5"/>
        <v>0</v>
      </c>
      <c r="J65" s="284">
        <f t="shared" si="5"/>
        <v>0</v>
      </c>
      <c r="K65" s="284">
        <f t="shared" si="5"/>
        <v>0</v>
      </c>
    </row>
    <row r="66" spans="6:11" x14ac:dyDescent="0.25">
      <c r="F66" s="284">
        <f t="shared" ref="F66:K66" si="6">+F16-F17-F18-F19</f>
        <v>0</v>
      </c>
      <c r="G66" s="284">
        <f t="shared" si="6"/>
        <v>0</v>
      </c>
      <c r="H66" s="284">
        <f t="shared" si="6"/>
        <v>0</v>
      </c>
      <c r="I66" s="284">
        <f t="shared" si="6"/>
        <v>0</v>
      </c>
      <c r="J66" s="284">
        <f t="shared" si="6"/>
        <v>0</v>
      </c>
      <c r="K66" s="284">
        <f t="shared" si="6"/>
        <v>0</v>
      </c>
    </row>
    <row r="67" spans="6:11" x14ac:dyDescent="0.25">
      <c r="F67" s="284">
        <f t="shared" ref="F67:K67" si="7">+F20-F21-F22-F23</f>
        <v>0</v>
      </c>
      <c r="G67" s="284">
        <f t="shared" si="7"/>
        <v>0</v>
      </c>
      <c r="H67" s="284">
        <f t="shared" si="7"/>
        <v>0</v>
      </c>
      <c r="I67" s="284">
        <f t="shared" si="7"/>
        <v>0</v>
      </c>
      <c r="J67" s="284">
        <f t="shared" si="7"/>
        <v>0</v>
      </c>
      <c r="K67" s="284">
        <f t="shared" si="7"/>
        <v>0</v>
      </c>
    </row>
    <row r="68" spans="6:11" x14ac:dyDescent="0.25">
      <c r="F68" s="284">
        <f t="shared" ref="F68:K68" si="8">+F24-F25-F26</f>
        <v>0</v>
      </c>
      <c r="G68" s="284">
        <f t="shared" si="8"/>
        <v>0</v>
      </c>
      <c r="H68" s="284">
        <f t="shared" si="8"/>
        <v>0</v>
      </c>
      <c r="I68" s="284">
        <f t="shared" si="8"/>
        <v>0</v>
      </c>
      <c r="J68" s="284">
        <f t="shared" si="8"/>
        <v>0</v>
      </c>
      <c r="K68" s="284">
        <f t="shared" si="8"/>
        <v>0</v>
      </c>
    </row>
    <row r="69" spans="6:11" x14ac:dyDescent="0.25">
      <c r="F69" s="284">
        <f t="shared" ref="F69:K69" si="9">+F27-F28-F29-F30-F33</f>
        <v>0</v>
      </c>
      <c r="G69" s="284">
        <f t="shared" si="9"/>
        <v>0</v>
      </c>
      <c r="H69" s="284">
        <f t="shared" si="9"/>
        <v>0</v>
      </c>
      <c r="I69" s="284">
        <f t="shared" si="9"/>
        <v>0</v>
      </c>
      <c r="J69" s="284">
        <f t="shared" si="9"/>
        <v>0</v>
      </c>
      <c r="K69" s="284">
        <f t="shared" si="9"/>
        <v>0</v>
      </c>
    </row>
    <row r="70" spans="6:11" x14ac:dyDescent="0.25">
      <c r="F70" s="284">
        <f t="shared" ref="F70:K70" si="10">+F30-F31-F32</f>
        <v>0</v>
      </c>
      <c r="G70" s="284">
        <f t="shared" si="10"/>
        <v>0</v>
      </c>
      <c r="H70" s="284">
        <f t="shared" si="10"/>
        <v>0</v>
      </c>
      <c r="I70" s="284">
        <f t="shared" si="10"/>
        <v>0</v>
      </c>
      <c r="J70" s="284">
        <f t="shared" si="10"/>
        <v>0</v>
      </c>
      <c r="K70" s="284">
        <f t="shared" si="10"/>
        <v>0</v>
      </c>
    </row>
    <row r="71" spans="6:11" x14ac:dyDescent="0.25">
      <c r="F71" s="284">
        <f t="shared" ref="F71:K71" si="11">+F34-F35-F36</f>
        <v>0</v>
      </c>
      <c r="G71" s="284">
        <f t="shared" si="11"/>
        <v>0</v>
      </c>
      <c r="H71" s="284">
        <f t="shared" si="11"/>
        <v>0</v>
      </c>
      <c r="I71" s="284">
        <f t="shared" si="11"/>
        <v>0</v>
      </c>
      <c r="J71" s="284">
        <f t="shared" si="11"/>
        <v>0</v>
      </c>
      <c r="K71" s="284">
        <f t="shared" si="11"/>
        <v>0</v>
      </c>
    </row>
    <row r="72" spans="6:11" x14ac:dyDescent="0.25">
      <c r="F72" s="284">
        <f t="shared" ref="F72:K72" si="12">+F37-F38-F41-F44</f>
        <v>0</v>
      </c>
      <c r="G72" s="284">
        <f t="shared" si="12"/>
        <v>0</v>
      </c>
      <c r="H72" s="284">
        <f t="shared" si="12"/>
        <v>0</v>
      </c>
      <c r="I72" s="284">
        <f t="shared" si="12"/>
        <v>0</v>
      </c>
      <c r="J72" s="284">
        <f t="shared" si="12"/>
        <v>0</v>
      </c>
      <c r="K72" s="284">
        <f t="shared" si="12"/>
        <v>0</v>
      </c>
    </row>
    <row r="73" spans="6:11" x14ac:dyDescent="0.25">
      <c r="F73" s="284">
        <f t="shared" ref="F73:K73" si="13">+F38-F39-F40</f>
        <v>0</v>
      </c>
      <c r="G73" s="284">
        <f t="shared" si="13"/>
        <v>0</v>
      </c>
      <c r="H73" s="284">
        <f t="shared" si="13"/>
        <v>0</v>
      </c>
      <c r="I73" s="284">
        <f t="shared" si="13"/>
        <v>0</v>
      </c>
      <c r="J73" s="284">
        <f t="shared" si="13"/>
        <v>0</v>
      </c>
      <c r="K73" s="284">
        <f t="shared" si="13"/>
        <v>0</v>
      </c>
    </row>
    <row r="74" spans="6:11" x14ac:dyDescent="0.25">
      <c r="F74" s="284">
        <f t="shared" ref="F74:K74" si="14">+F41-F42-F43</f>
        <v>0</v>
      </c>
      <c r="G74" s="284">
        <f t="shared" si="14"/>
        <v>0</v>
      </c>
      <c r="H74" s="284">
        <f t="shared" si="14"/>
        <v>0</v>
      </c>
      <c r="I74" s="284">
        <f t="shared" si="14"/>
        <v>0</v>
      </c>
      <c r="J74" s="284">
        <f t="shared" si="14"/>
        <v>0</v>
      </c>
      <c r="K74" s="284">
        <f t="shared" si="14"/>
        <v>0</v>
      </c>
    </row>
    <row r="75" spans="6:11" x14ac:dyDescent="0.25">
      <c r="F75" s="284">
        <f t="shared" ref="F75:K75" si="15">+F44-F45-F46</f>
        <v>0</v>
      </c>
      <c r="G75" s="284">
        <f t="shared" si="15"/>
        <v>0</v>
      </c>
      <c r="H75" s="284">
        <f t="shared" si="15"/>
        <v>0</v>
      </c>
      <c r="I75" s="284">
        <f t="shared" si="15"/>
        <v>0</v>
      </c>
      <c r="J75" s="284">
        <f t="shared" si="15"/>
        <v>0</v>
      </c>
      <c r="K75" s="284">
        <f t="shared" si="15"/>
        <v>0</v>
      </c>
    </row>
    <row r="76" spans="6:11" x14ac:dyDescent="0.25">
      <c r="F76" s="284">
        <f t="shared" ref="F76:K76" si="16">+F37-F38-F41-F44</f>
        <v>0</v>
      </c>
      <c r="G76" s="284">
        <f t="shared" si="16"/>
        <v>0</v>
      </c>
      <c r="H76" s="284">
        <f t="shared" si="16"/>
        <v>0</v>
      </c>
      <c r="I76" s="284">
        <f t="shared" si="16"/>
        <v>0</v>
      </c>
      <c r="J76" s="284">
        <f t="shared" si="16"/>
        <v>0</v>
      </c>
      <c r="K76" s="284">
        <f t="shared" si="16"/>
        <v>0</v>
      </c>
    </row>
    <row r="77" spans="6:11" x14ac:dyDescent="0.25">
      <c r="F77" s="284">
        <f t="shared" ref="F77:K77" si="17">+F38-SUM(F39:F40)</f>
        <v>0</v>
      </c>
      <c r="G77" s="284">
        <f t="shared" si="17"/>
        <v>0</v>
      </c>
      <c r="H77" s="284">
        <f t="shared" si="17"/>
        <v>0</v>
      </c>
      <c r="I77" s="284">
        <f t="shared" si="17"/>
        <v>0</v>
      </c>
      <c r="J77" s="284">
        <f t="shared" si="17"/>
        <v>0</v>
      </c>
      <c r="K77" s="284">
        <f t="shared" si="17"/>
        <v>0</v>
      </c>
    </row>
    <row r="78" spans="6:11" x14ac:dyDescent="0.25">
      <c r="F78" s="284">
        <f t="shared" ref="F78:K78" si="18">+F41-SUM(F42:F43)</f>
        <v>0</v>
      </c>
      <c r="G78" s="284">
        <f t="shared" si="18"/>
        <v>0</v>
      </c>
      <c r="H78" s="284">
        <f t="shared" si="18"/>
        <v>0</v>
      </c>
      <c r="I78" s="284">
        <f t="shared" si="18"/>
        <v>0</v>
      </c>
      <c r="J78" s="284">
        <f t="shared" si="18"/>
        <v>0</v>
      </c>
      <c r="K78" s="284">
        <f t="shared" si="18"/>
        <v>0</v>
      </c>
    </row>
    <row r="79" spans="6:11" x14ac:dyDescent="0.25">
      <c r="F79" s="284">
        <f t="shared" ref="F79:K79" si="19">+F44-SUM(F45:F46)</f>
        <v>0</v>
      </c>
      <c r="G79" s="284">
        <f t="shared" si="19"/>
        <v>0</v>
      </c>
      <c r="H79" s="284">
        <f t="shared" si="19"/>
        <v>0</v>
      </c>
      <c r="I79" s="284">
        <f t="shared" si="19"/>
        <v>0</v>
      </c>
      <c r="J79" s="284">
        <f t="shared" si="19"/>
        <v>0</v>
      </c>
      <c r="K79" s="284">
        <f t="shared" si="19"/>
        <v>0</v>
      </c>
    </row>
    <row r="80" spans="6:11" x14ac:dyDescent="0.25">
      <c r="F80" s="284">
        <f t="shared" ref="F80:K80" si="20">+F48-SUM(F49:F50)</f>
        <v>0</v>
      </c>
      <c r="G80" s="284">
        <f t="shared" si="20"/>
        <v>0</v>
      </c>
      <c r="H80" s="284">
        <f t="shared" si="20"/>
        <v>0</v>
      </c>
      <c r="I80" s="284">
        <f t="shared" si="20"/>
        <v>0</v>
      </c>
      <c r="J80" s="284">
        <f t="shared" si="20"/>
        <v>0</v>
      </c>
      <c r="K80" s="284">
        <f t="shared" si="20"/>
        <v>0</v>
      </c>
    </row>
    <row r="81" spans="6:11" x14ac:dyDescent="0.25">
      <c r="F81" s="284">
        <f t="shared" ref="F81:K81" si="21">+F56-F10-F27-F34-F37-F47-F48-F51-F52-F53-F54</f>
        <v>0</v>
      </c>
      <c r="G81" s="284">
        <f t="shared" si="21"/>
        <v>0</v>
      </c>
      <c r="H81" s="284">
        <f t="shared" si="21"/>
        <v>0</v>
      </c>
      <c r="I81" s="284">
        <f t="shared" si="21"/>
        <v>0</v>
      </c>
      <c r="J81" s="284">
        <f t="shared" si="21"/>
        <v>0</v>
      </c>
      <c r="K81" s="284">
        <f t="shared" si="21"/>
        <v>0</v>
      </c>
    </row>
  </sheetData>
  <mergeCells count="7">
    <mergeCell ref="B2:K2"/>
    <mergeCell ref="B58:K58"/>
    <mergeCell ref="L3:M3"/>
    <mergeCell ref="F7:H7"/>
    <mergeCell ref="I7:K7"/>
    <mergeCell ref="F4:H5"/>
    <mergeCell ref="I4:K5"/>
  </mergeCells>
  <phoneticPr fontId="0" type="noConversion"/>
  <pageMargins left="0.35433070866141736" right="0.51181102362204722" top="0.55118110236220474" bottom="0.6692913385826772" header="0.51181102362204722" footer="0.51181102362204722"/>
  <pageSetup paperSize="9" scale="61" orientation="portrait" r:id="rId1"/>
  <headerFooter alignWithMargins="0">
    <oddFooter>&amp;CEkteki dipnotlar bu finansal tabloların tamamlayıcısıdır.
4</oddFooter>
    <evenFooter>&amp;L&amp;"calibri,Regular"&amp;10Genele Açık / Public</evenFooter>
    <firstFooter>&amp;L&amp;"calibri,Regular"&amp;10Genele Açık / Public</first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  <pageSetUpPr fitToPage="1"/>
  </sheetPr>
  <dimension ref="B1:O64"/>
  <sheetViews>
    <sheetView showGridLines="0" view="pageBreakPreview" zoomScale="60" zoomScaleNormal="70" workbookViewId="0"/>
  </sheetViews>
  <sheetFormatPr defaultColWidth="9.109375" defaultRowHeight="15.6" x14ac:dyDescent="0.3"/>
  <cols>
    <col min="1" max="1" width="2.44140625" style="25" customWidth="1"/>
    <col min="2" max="2" width="3.6640625" style="25" customWidth="1"/>
    <col min="3" max="3" width="9" style="138" bestFit="1" customWidth="1"/>
    <col min="4" max="4" width="55.6640625" style="25" customWidth="1"/>
    <col min="5" max="5" width="8.44140625" style="139" customWidth="1"/>
    <col min="6" max="6" width="13.6640625" style="112" customWidth="1"/>
    <col min="7" max="7" width="13.6640625" style="16" customWidth="1"/>
    <col min="8" max="8" width="15.109375" style="112" customWidth="1"/>
    <col min="9" max="10" width="13.6640625" style="112" customWidth="1"/>
    <col min="11" max="11" width="15.109375" style="112" customWidth="1"/>
    <col min="12" max="16384" width="9.109375" style="25"/>
  </cols>
  <sheetData>
    <row r="1" spans="2:15" ht="9.9" customHeight="1" x14ac:dyDescent="0.3">
      <c r="B1" s="119"/>
      <c r="C1" s="120"/>
      <c r="D1" s="83"/>
      <c r="E1" s="121"/>
      <c r="F1" s="83"/>
      <c r="G1" s="84"/>
      <c r="H1" s="83"/>
      <c r="I1" s="83"/>
      <c r="J1" s="83"/>
      <c r="K1" s="85"/>
    </row>
    <row r="2" spans="2:15" ht="15.75" customHeight="1" x14ac:dyDescent="0.3">
      <c r="B2" s="572" t="s">
        <v>565</v>
      </c>
      <c r="C2" s="573"/>
      <c r="D2" s="573"/>
      <c r="E2" s="573"/>
      <c r="F2" s="573"/>
      <c r="G2" s="573"/>
      <c r="H2" s="573"/>
      <c r="I2" s="573"/>
      <c r="J2" s="573"/>
      <c r="K2" s="574"/>
    </row>
    <row r="3" spans="2:15" ht="9.9" customHeight="1" x14ac:dyDescent="0.3">
      <c r="B3" s="428"/>
      <c r="C3" s="433"/>
      <c r="D3" s="18"/>
      <c r="E3" s="123"/>
      <c r="F3" s="18"/>
      <c r="G3" s="18"/>
      <c r="H3" s="18"/>
      <c r="I3" s="18"/>
      <c r="J3" s="18"/>
      <c r="K3" s="90"/>
    </row>
    <row r="4" spans="2:15" ht="9.9" customHeight="1" x14ac:dyDescent="0.3">
      <c r="B4" s="91"/>
      <c r="C4" s="124"/>
      <c r="D4" s="8"/>
      <c r="E4" s="125"/>
      <c r="F4" s="593" t="s">
        <v>358</v>
      </c>
      <c r="G4" s="593"/>
      <c r="H4" s="593"/>
      <c r="I4" s="593" t="s">
        <v>358</v>
      </c>
      <c r="J4" s="593"/>
      <c r="K4" s="595"/>
    </row>
    <row r="5" spans="2:15" ht="15.75" customHeight="1" x14ac:dyDescent="0.3">
      <c r="B5" s="89"/>
      <c r="C5" s="122"/>
      <c r="D5" s="16"/>
      <c r="E5" s="126"/>
      <c r="F5" s="594"/>
      <c r="G5" s="594"/>
      <c r="H5" s="594"/>
      <c r="I5" s="594"/>
      <c r="J5" s="594"/>
      <c r="K5" s="596"/>
    </row>
    <row r="6" spans="2:15" ht="15.75" customHeight="1" x14ac:dyDescent="0.3">
      <c r="B6" s="89"/>
      <c r="C6" s="122"/>
      <c r="D6" s="16"/>
      <c r="E6" s="126"/>
      <c r="F6" s="424"/>
      <c r="G6" s="93" t="s">
        <v>69</v>
      </c>
      <c r="H6" s="427"/>
      <c r="I6" s="424"/>
      <c r="J6" s="424" t="s">
        <v>70</v>
      </c>
      <c r="K6" s="425"/>
    </row>
    <row r="7" spans="2:15" ht="15.75" customHeight="1" x14ac:dyDescent="0.3">
      <c r="B7" s="89"/>
      <c r="C7" s="122"/>
      <c r="D7" s="16"/>
      <c r="E7" s="126"/>
      <c r="F7" s="577" t="s">
        <v>305</v>
      </c>
      <c r="G7" s="578"/>
      <c r="H7" s="579"/>
      <c r="I7" s="591" t="s">
        <v>305</v>
      </c>
      <c r="J7" s="591"/>
      <c r="K7" s="592"/>
    </row>
    <row r="8" spans="2:15" ht="18.75" customHeight="1" x14ac:dyDescent="0.3">
      <c r="B8" s="89"/>
      <c r="C8" s="122"/>
      <c r="D8" s="22" t="s">
        <v>449</v>
      </c>
      <c r="E8" s="126" t="s">
        <v>2</v>
      </c>
      <c r="F8" s="96"/>
      <c r="G8" s="97" t="s">
        <v>605</v>
      </c>
      <c r="H8" s="430"/>
      <c r="I8" s="96"/>
      <c r="J8" s="97" t="s">
        <v>597</v>
      </c>
      <c r="K8" s="430"/>
    </row>
    <row r="9" spans="2:15" x14ac:dyDescent="0.3">
      <c r="B9" s="89"/>
      <c r="C9" s="122"/>
      <c r="D9" s="16"/>
      <c r="E9" s="589" t="s">
        <v>361</v>
      </c>
      <c r="F9" s="127" t="s">
        <v>183</v>
      </c>
      <c r="G9" s="128" t="s">
        <v>71</v>
      </c>
      <c r="H9" s="431" t="s">
        <v>72</v>
      </c>
      <c r="I9" s="127" t="s">
        <v>183</v>
      </c>
      <c r="J9" s="128" t="s">
        <v>71</v>
      </c>
      <c r="K9" s="431" t="s">
        <v>72</v>
      </c>
    </row>
    <row r="10" spans="2:15" ht="3.75" hidden="1" customHeight="1" x14ac:dyDescent="0.3">
      <c r="B10" s="5"/>
      <c r="C10" s="6"/>
      <c r="D10" s="12"/>
      <c r="E10" s="590"/>
      <c r="F10" s="129"/>
      <c r="G10" s="130"/>
      <c r="H10" s="432"/>
      <c r="I10" s="129"/>
      <c r="J10" s="130"/>
      <c r="K10" s="432"/>
    </row>
    <row r="11" spans="2:15" s="132" customFormat="1" x14ac:dyDescent="0.3">
      <c r="B11" s="131"/>
      <c r="C11" s="343" t="s">
        <v>36</v>
      </c>
      <c r="D11" s="287" t="s">
        <v>92</v>
      </c>
      <c r="E11" s="490" t="s">
        <v>343</v>
      </c>
      <c r="F11" s="302">
        <v>52815798</v>
      </c>
      <c r="G11" s="302">
        <v>50031460</v>
      </c>
      <c r="H11" s="302">
        <v>102847258</v>
      </c>
      <c r="I11" s="302">
        <v>21256696</v>
      </c>
      <c r="J11" s="302">
        <v>63220847</v>
      </c>
      <c r="K11" s="302">
        <v>84477543</v>
      </c>
      <c r="N11" s="301">
        <f>+H11-F11-G11</f>
        <v>0</v>
      </c>
      <c r="O11" s="301">
        <f>+K11-I11-J11</f>
        <v>0</v>
      </c>
    </row>
    <row r="12" spans="2:15" s="132" customFormat="1" x14ac:dyDescent="0.3">
      <c r="B12" s="26"/>
      <c r="C12" s="256" t="s">
        <v>38</v>
      </c>
      <c r="D12" s="257" t="s">
        <v>405</v>
      </c>
      <c r="E12" s="491" t="s">
        <v>344</v>
      </c>
      <c r="F12" s="303">
        <v>10523466</v>
      </c>
      <c r="G12" s="303">
        <v>11473217</v>
      </c>
      <c r="H12" s="303">
        <v>21996683</v>
      </c>
      <c r="I12" s="303">
        <v>6883435</v>
      </c>
      <c r="J12" s="303">
        <v>3024772</v>
      </c>
      <c r="K12" s="303">
        <v>9908207</v>
      </c>
      <c r="N12" s="301">
        <f t="shared" ref="N12:N52" si="0">+H12-F12-G12</f>
        <v>0</v>
      </c>
      <c r="O12" s="301">
        <f t="shared" ref="O12:O52" si="1">+K12-I12-J12</f>
        <v>0</v>
      </c>
    </row>
    <row r="13" spans="2:15" s="132" customFormat="1" x14ac:dyDescent="0.3">
      <c r="B13" s="26"/>
      <c r="C13" s="256" t="s">
        <v>50</v>
      </c>
      <c r="D13" s="257" t="s">
        <v>331</v>
      </c>
      <c r="E13" s="491"/>
      <c r="F13" s="303">
        <v>3130312</v>
      </c>
      <c r="G13" s="303">
        <v>0</v>
      </c>
      <c r="H13" s="303">
        <v>3130312</v>
      </c>
      <c r="I13" s="303">
        <v>6528730</v>
      </c>
      <c r="J13" s="303">
        <v>0</v>
      </c>
      <c r="K13" s="303">
        <v>6528730</v>
      </c>
      <c r="N13" s="301">
        <f t="shared" si="0"/>
        <v>0</v>
      </c>
      <c r="O13" s="301">
        <f t="shared" si="1"/>
        <v>0</v>
      </c>
    </row>
    <row r="14" spans="2:15" x14ac:dyDescent="0.3">
      <c r="B14" s="5"/>
      <c r="C14" s="344" t="s">
        <v>60</v>
      </c>
      <c r="D14" s="288" t="s">
        <v>93</v>
      </c>
      <c r="E14" s="491"/>
      <c r="F14" s="303">
        <v>0</v>
      </c>
      <c r="G14" s="303">
        <v>0</v>
      </c>
      <c r="H14" s="303">
        <v>0</v>
      </c>
      <c r="I14" s="303">
        <v>0</v>
      </c>
      <c r="J14" s="303">
        <v>0</v>
      </c>
      <c r="K14" s="303">
        <v>0</v>
      </c>
      <c r="N14" s="301">
        <f t="shared" si="0"/>
        <v>0</v>
      </c>
      <c r="O14" s="301">
        <f t="shared" si="1"/>
        <v>0</v>
      </c>
    </row>
    <row r="15" spans="2:15" s="132" customFormat="1" ht="31.2" x14ac:dyDescent="0.3">
      <c r="B15" s="26"/>
      <c r="C15" s="345" t="s">
        <v>61</v>
      </c>
      <c r="D15" s="289" t="s">
        <v>406</v>
      </c>
      <c r="E15" s="491"/>
      <c r="F15" s="303">
        <v>0</v>
      </c>
      <c r="G15" s="303">
        <v>0</v>
      </c>
      <c r="H15" s="303">
        <v>0</v>
      </c>
      <c r="I15" s="303">
        <v>0</v>
      </c>
      <c r="J15" s="303">
        <v>0</v>
      </c>
      <c r="K15" s="303">
        <v>0</v>
      </c>
      <c r="N15" s="301">
        <f t="shared" si="0"/>
        <v>0</v>
      </c>
      <c r="O15" s="301">
        <f t="shared" si="1"/>
        <v>0</v>
      </c>
    </row>
    <row r="16" spans="2:15" s="132" customFormat="1" x14ac:dyDescent="0.3">
      <c r="B16" s="26"/>
      <c r="C16" s="346" t="s">
        <v>62</v>
      </c>
      <c r="D16" s="290" t="s">
        <v>407</v>
      </c>
      <c r="E16" s="491" t="s">
        <v>345</v>
      </c>
      <c r="F16" s="303">
        <v>30450</v>
      </c>
      <c r="G16" s="303">
        <v>393238</v>
      </c>
      <c r="H16" s="303">
        <v>423688</v>
      </c>
      <c r="I16" s="303">
        <v>253642</v>
      </c>
      <c r="J16" s="303">
        <v>110475</v>
      </c>
      <c r="K16" s="303">
        <v>364117</v>
      </c>
      <c r="N16" s="301">
        <f t="shared" si="0"/>
        <v>0</v>
      </c>
      <c r="O16" s="301">
        <f t="shared" si="1"/>
        <v>0</v>
      </c>
    </row>
    <row r="17" spans="2:15" s="132" customFormat="1" ht="31.2" x14ac:dyDescent="0.3">
      <c r="B17" s="26"/>
      <c r="C17" s="347" t="s">
        <v>74</v>
      </c>
      <c r="D17" s="291" t="s">
        <v>408</v>
      </c>
      <c r="E17" s="491"/>
      <c r="F17" s="305">
        <v>30450</v>
      </c>
      <c r="G17" s="305">
        <v>393238</v>
      </c>
      <c r="H17" s="304">
        <v>423688</v>
      </c>
      <c r="I17" s="305">
        <v>253642</v>
      </c>
      <c r="J17" s="305">
        <v>110475</v>
      </c>
      <c r="K17" s="304">
        <v>364117</v>
      </c>
      <c r="N17" s="301">
        <f t="shared" si="0"/>
        <v>0</v>
      </c>
      <c r="O17" s="301">
        <f t="shared" si="1"/>
        <v>0</v>
      </c>
    </row>
    <row r="18" spans="2:15" s="132" customFormat="1" ht="31.2" x14ac:dyDescent="0.3">
      <c r="B18" s="26"/>
      <c r="C18" s="347" t="s">
        <v>75</v>
      </c>
      <c r="D18" s="291" t="s">
        <v>409</v>
      </c>
      <c r="E18" s="491"/>
      <c r="F18" s="305">
        <v>0</v>
      </c>
      <c r="G18" s="305">
        <v>0</v>
      </c>
      <c r="H18" s="304">
        <v>0</v>
      </c>
      <c r="I18" s="305">
        <v>0</v>
      </c>
      <c r="J18" s="305">
        <v>0</v>
      </c>
      <c r="K18" s="304">
        <v>0</v>
      </c>
      <c r="N18" s="301">
        <f t="shared" si="0"/>
        <v>0</v>
      </c>
      <c r="O18" s="301">
        <f t="shared" si="1"/>
        <v>0</v>
      </c>
    </row>
    <row r="19" spans="2:15" s="132" customFormat="1" ht="31.2" x14ac:dyDescent="0.3">
      <c r="B19" s="26"/>
      <c r="C19" s="256" t="s">
        <v>63</v>
      </c>
      <c r="D19" s="288" t="s">
        <v>573</v>
      </c>
      <c r="E19" s="491" t="s">
        <v>346</v>
      </c>
      <c r="F19" s="303">
        <v>447596</v>
      </c>
      <c r="G19" s="303">
        <v>788</v>
      </c>
      <c r="H19" s="303">
        <v>448384</v>
      </c>
      <c r="I19" s="303">
        <v>371132</v>
      </c>
      <c r="J19" s="303">
        <v>1057</v>
      </c>
      <c r="K19" s="303">
        <v>372189</v>
      </c>
      <c r="N19" s="301">
        <f t="shared" si="0"/>
        <v>0</v>
      </c>
      <c r="O19" s="301">
        <f t="shared" si="1"/>
        <v>0</v>
      </c>
    </row>
    <row r="20" spans="2:15" x14ac:dyDescent="0.3">
      <c r="B20" s="5"/>
      <c r="C20" s="256" t="s">
        <v>410</v>
      </c>
      <c r="D20" s="288" t="s">
        <v>94</v>
      </c>
      <c r="E20" s="491" t="s">
        <v>347</v>
      </c>
      <c r="F20" s="306">
        <v>2312109</v>
      </c>
      <c r="G20" s="310">
        <v>242551</v>
      </c>
      <c r="H20" s="303">
        <v>2554660</v>
      </c>
      <c r="I20" s="306">
        <v>384517</v>
      </c>
      <c r="J20" s="310">
        <v>66460</v>
      </c>
      <c r="K20" s="303">
        <v>450977</v>
      </c>
      <c r="N20" s="301">
        <f t="shared" si="0"/>
        <v>0</v>
      </c>
      <c r="O20" s="301">
        <f t="shared" si="1"/>
        <v>0</v>
      </c>
    </row>
    <row r="21" spans="2:15" s="132" customFormat="1" x14ac:dyDescent="0.3">
      <c r="B21" s="26"/>
      <c r="C21" s="349" t="s">
        <v>77</v>
      </c>
      <c r="D21" s="293" t="s">
        <v>217</v>
      </c>
      <c r="E21" s="491"/>
      <c r="F21" s="304">
        <v>0</v>
      </c>
      <c r="G21" s="304">
        <v>0</v>
      </c>
      <c r="H21" s="304">
        <v>0</v>
      </c>
      <c r="I21" s="304">
        <v>0</v>
      </c>
      <c r="J21" s="304">
        <v>0</v>
      </c>
      <c r="K21" s="304">
        <v>0</v>
      </c>
      <c r="N21" s="301">
        <f t="shared" si="0"/>
        <v>0</v>
      </c>
      <c r="O21" s="301">
        <f t="shared" si="1"/>
        <v>0</v>
      </c>
    </row>
    <row r="22" spans="2:15" s="132" customFormat="1" x14ac:dyDescent="0.3">
      <c r="B22" s="26"/>
      <c r="C22" s="349" t="s">
        <v>78</v>
      </c>
      <c r="D22" s="292" t="s">
        <v>229</v>
      </c>
      <c r="E22" s="491"/>
      <c r="F22" s="304">
        <v>861830</v>
      </c>
      <c r="G22" s="304">
        <v>0</v>
      </c>
      <c r="H22" s="304">
        <v>861830</v>
      </c>
      <c r="I22" s="304">
        <v>245456</v>
      </c>
      <c r="J22" s="304">
        <v>0</v>
      </c>
      <c r="K22" s="304">
        <v>245456</v>
      </c>
      <c r="N22" s="301">
        <f t="shared" si="0"/>
        <v>0</v>
      </c>
      <c r="O22" s="301">
        <f t="shared" si="1"/>
        <v>0</v>
      </c>
    </row>
    <row r="23" spans="2:15" s="132" customFormat="1" x14ac:dyDescent="0.3">
      <c r="B23" s="26"/>
      <c r="C23" s="349" t="s">
        <v>182</v>
      </c>
      <c r="D23" s="292" t="s">
        <v>307</v>
      </c>
      <c r="E23" s="491"/>
      <c r="F23" s="304">
        <v>0</v>
      </c>
      <c r="G23" s="304">
        <v>0</v>
      </c>
      <c r="H23" s="304">
        <v>0</v>
      </c>
      <c r="I23" s="304">
        <v>0</v>
      </c>
      <c r="J23" s="304">
        <v>0</v>
      </c>
      <c r="K23" s="304">
        <v>0</v>
      </c>
      <c r="N23" s="301">
        <f t="shared" si="0"/>
        <v>0</v>
      </c>
      <c r="O23" s="301">
        <f t="shared" si="1"/>
        <v>0</v>
      </c>
    </row>
    <row r="24" spans="2:15" s="132" customFormat="1" x14ac:dyDescent="0.3">
      <c r="B24" s="26"/>
      <c r="C24" s="349" t="s">
        <v>233</v>
      </c>
      <c r="D24" s="292" t="s">
        <v>95</v>
      </c>
      <c r="E24" s="491"/>
      <c r="F24" s="304">
        <v>1450279</v>
      </c>
      <c r="G24" s="304">
        <v>242551</v>
      </c>
      <c r="H24" s="304">
        <v>1692830</v>
      </c>
      <c r="I24" s="304">
        <v>139061</v>
      </c>
      <c r="J24" s="304">
        <v>66460</v>
      </c>
      <c r="K24" s="304">
        <v>205521</v>
      </c>
      <c r="N24" s="301">
        <f t="shared" si="0"/>
        <v>0</v>
      </c>
      <c r="O24" s="301">
        <f t="shared" si="1"/>
        <v>0</v>
      </c>
    </row>
    <row r="25" spans="2:15" s="132" customFormat="1" x14ac:dyDescent="0.3">
      <c r="B25" s="26"/>
      <c r="C25" s="256" t="s">
        <v>79</v>
      </c>
      <c r="D25" s="294" t="s">
        <v>411</v>
      </c>
      <c r="E25" s="491" t="s">
        <v>348</v>
      </c>
      <c r="F25" s="303">
        <v>1057840</v>
      </c>
      <c r="G25" s="303">
        <v>0</v>
      </c>
      <c r="H25" s="303">
        <v>1057840</v>
      </c>
      <c r="I25" s="303">
        <v>357623</v>
      </c>
      <c r="J25" s="303">
        <v>0</v>
      </c>
      <c r="K25" s="303">
        <v>357623</v>
      </c>
      <c r="N25" s="301">
        <f t="shared" si="0"/>
        <v>0</v>
      </c>
      <c r="O25" s="301">
        <f t="shared" si="1"/>
        <v>0</v>
      </c>
    </row>
    <row r="26" spans="2:15" x14ac:dyDescent="0.3">
      <c r="B26" s="5"/>
      <c r="C26" s="256" t="s">
        <v>80</v>
      </c>
      <c r="D26" s="294" t="s">
        <v>412</v>
      </c>
      <c r="E26" s="491" t="s">
        <v>349</v>
      </c>
      <c r="F26" s="303">
        <v>0</v>
      </c>
      <c r="G26" s="303">
        <v>0</v>
      </c>
      <c r="H26" s="303">
        <v>0</v>
      </c>
      <c r="I26" s="303">
        <v>0</v>
      </c>
      <c r="J26" s="303">
        <v>0</v>
      </c>
      <c r="K26" s="303">
        <v>0</v>
      </c>
      <c r="N26" s="301">
        <f t="shared" si="0"/>
        <v>0</v>
      </c>
      <c r="O26" s="301">
        <f t="shared" si="1"/>
        <v>0</v>
      </c>
    </row>
    <row r="27" spans="2:15" ht="46.8" x14ac:dyDescent="0.3">
      <c r="B27" s="5"/>
      <c r="C27" s="256" t="s">
        <v>81</v>
      </c>
      <c r="D27" s="286" t="s">
        <v>330</v>
      </c>
      <c r="E27" s="491" t="s">
        <v>350</v>
      </c>
      <c r="F27" s="303">
        <v>0</v>
      </c>
      <c r="G27" s="303">
        <v>0</v>
      </c>
      <c r="H27" s="303">
        <v>0</v>
      </c>
      <c r="I27" s="303">
        <v>0</v>
      </c>
      <c r="J27" s="303">
        <v>0</v>
      </c>
      <c r="K27" s="303">
        <v>0</v>
      </c>
      <c r="N27" s="301">
        <f t="shared" si="0"/>
        <v>0</v>
      </c>
      <c r="O27" s="301">
        <f t="shared" si="1"/>
        <v>0</v>
      </c>
    </row>
    <row r="28" spans="2:15" x14ac:dyDescent="0.3">
      <c r="B28" s="5"/>
      <c r="C28" s="349" t="s">
        <v>196</v>
      </c>
      <c r="D28" s="250" t="s">
        <v>394</v>
      </c>
      <c r="E28" s="491"/>
      <c r="F28" s="305">
        <v>0</v>
      </c>
      <c r="G28" s="305">
        <v>0</v>
      </c>
      <c r="H28" s="304">
        <v>0</v>
      </c>
      <c r="I28" s="305">
        <v>0</v>
      </c>
      <c r="J28" s="305">
        <v>0</v>
      </c>
      <c r="K28" s="304">
        <v>0</v>
      </c>
      <c r="N28" s="301">
        <f t="shared" si="0"/>
        <v>0</v>
      </c>
      <c r="O28" s="301">
        <f t="shared" si="1"/>
        <v>0</v>
      </c>
    </row>
    <row r="29" spans="2:15" x14ac:dyDescent="0.3">
      <c r="B29" s="5"/>
      <c r="C29" s="349" t="s">
        <v>197</v>
      </c>
      <c r="D29" s="250" t="s">
        <v>306</v>
      </c>
      <c r="E29" s="491"/>
      <c r="F29" s="305">
        <v>0</v>
      </c>
      <c r="G29" s="305">
        <v>0</v>
      </c>
      <c r="H29" s="304">
        <v>0</v>
      </c>
      <c r="I29" s="305">
        <v>0</v>
      </c>
      <c r="J29" s="305">
        <v>0</v>
      </c>
      <c r="K29" s="304">
        <v>0</v>
      </c>
      <c r="N29" s="301">
        <f t="shared" si="0"/>
        <v>0</v>
      </c>
      <c r="O29" s="301">
        <f t="shared" si="1"/>
        <v>0</v>
      </c>
    </row>
    <row r="30" spans="2:15" x14ac:dyDescent="0.3">
      <c r="B30" s="5"/>
      <c r="C30" s="256" t="s">
        <v>82</v>
      </c>
      <c r="D30" s="294" t="s">
        <v>413</v>
      </c>
      <c r="E30" s="491" t="s">
        <v>351</v>
      </c>
      <c r="F30" s="303">
        <v>0</v>
      </c>
      <c r="G30" s="303">
        <v>4678005</v>
      </c>
      <c r="H30" s="303">
        <v>4678005</v>
      </c>
      <c r="I30" s="303">
        <v>0</v>
      </c>
      <c r="J30" s="303">
        <v>3246755</v>
      </c>
      <c r="K30" s="303">
        <v>3246755</v>
      </c>
      <c r="N30" s="301">
        <f t="shared" si="0"/>
        <v>0</v>
      </c>
      <c r="O30" s="301">
        <f t="shared" si="1"/>
        <v>0</v>
      </c>
    </row>
    <row r="31" spans="2:15" x14ac:dyDescent="0.3">
      <c r="B31" s="5"/>
      <c r="C31" s="349" t="s">
        <v>231</v>
      </c>
      <c r="D31" s="295" t="s">
        <v>228</v>
      </c>
      <c r="E31" s="491"/>
      <c r="F31" s="305">
        <v>0</v>
      </c>
      <c r="G31" s="305">
        <v>4678005</v>
      </c>
      <c r="H31" s="304">
        <v>4678005</v>
      </c>
      <c r="I31" s="305">
        <v>0</v>
      </c>
      <c r="J31" s="305">
        <v>3246755</v>
      </c>
      <c r="K31" s="304">
        <v>3246755</v>
      </c>
      <c r="N31" s="301">
        <f t="shared" si="0"/>
        <v>0</v>
      </c>
      <c r="O31" s="301">
        <f t="shared" si="1"/>
        <v>0</v>
      </c>
    </row>
    <row r="32" spans="2:15" x14ac:dyDescent="0.3">
      <c r="B32" s="5"/>
      <c r="C32" s="349" t="s">
        <v>232</v>
      </c>
      <c r="D32" s="295" t="s">
        <v>414</v>
      </c>
      <c r="E32" s="491"/>
      <c r="F32" s="304">
        <v>0</v>
      </c>
      <c r="G32" s="304">
        <v>0</v>
      </c>
      <c r="H32" s="304">
        <v>0</v>
      </c>
      <c r="I32" s="304">
        <v>0</v>
      </c>
      <c r="J32" s="304">
        <v>0</v>
      </c>
      <c r="K32" s="304">
        <v>0</v>
      </c>
      <c r="N32" s="301">
        <f t="shared" si="0"/>
        <v>0</v>
      </c>
      <c r="O32" s="301">
        <f t="shared" si="1"/>
        <v>0</v>
      </c>
    </row>
    <row r="33" spans="2:15" s="135" customFormat="1" x14ac:dyDescent="0.3">
      <c r="B33" s="134"/>
      <c r="C33" s="344" t="s">
        <v>83</v>
      </c>
      <c r="D33" s="296" t="s">
        <v>415</v>
      </c>
      <c r="E33" s="491" t="s">
        <v>352</v>
      </c>
      <c r="F33" s="303">
        <v>3052620</v>
      </c>
      <c r="G33" s="311">
        <v>1497477</v>
      </c>
      <c r="H33" s="303">
        <v>4550097</v>
      </c>
      <c r="I33" s="303">
        <v>2150428</v>
      </c>
      <c r="J33" s="311">
        <v>1229900</v>
      </c>
      <c r="K33" s="303">
        <v>3380328</v>
      </c>
      <c r="N33" s="301">
        <f t="shared" si="0"/>
        <v>0</v>
      </c>
      <c r="O33" s="301">
        <f t="shared" si="1"/>
        <v>0</v>
      </c>
    </row>
    <row r="34" spans="2:15" s="135" customFormat="1" x14ac:dyDescent="0.3">
      <c r="B34" s="134"/>
      <c r="C34" s="256" t="s">
        <v>84</v>
      </c>
      <c r="D34" s="294" t="s">
        <v>559</v>
      </c>
      <c r="E34" s="491" t="s">
        <v>353</v>
      </c>
      <c r="F34" s="303">
        <v>11281039</v>
      </c>
      <c r="G34" s="311">
        <v>-205844</v>
      </c>
      <c r="H34" s="303">
        <v>11075195</v>
      </c>
      <c r="I34" s="303">
        <v>6590001</v>
      </c>
      <c r="J34" s="311">
        <v>-33207</v>
      </c>
      <c r="K34" s="303">
        <v>6556794</v>
      </c>
      <c r="N34" s="301">
        <f t="shared" si="0"/>
        <v>0</v>
      </c>
      <c r="O34" s="301">
        <f t="shared" si="1"/>
        <v>0</v>
      </c>
    </row>
    <row r="35" spans="2:15" s="135" customFormat="1" x14ac:dyDescent="0.3">
      <c r="B35" s="134"/>
      <c r="C35" s="348" t="s">
        <v>215</v>
      </c>
      <c r="D35" s="292" t="s">
        <v>96</v>
      </c>
      <c r="E35" s="491"/>
      <c r="F35" s="304">
        <v>2600000</v>
      </c>
      <c r="G35" s="309">
        <v>0</v>
      </c>
      <c r="H35" s="304">
        <v>2600000</v>
      </c>
      <c r="I35" s="304">
        <v>2600000</v>
      </c>
      <c r="J35" s="309">
        <v>0</v>
      </c>
      <c r="K35" s="304">
        <v>2600000</v>
      </c>
      <c r="N35" s="301">
        <f t="shared" si="0"/>
        <v>0</v>
      </c>
      <c r="O35" s="301">
        <f t="shared" si="1"/>
        <v>0</v>
      </c>
    </row>
    <row r="36" spans="2:15" x14ac:dyDescent="0.3">
      <c r="B36" s="5"/>
      <c r="C36" s="348" t="s">
        <v>216</v>
      </c>
      <c r="D36" s="292" t="s">
        <v>97</v>
      </c>
      <c r="E36" s="491"/>
      <c r="F36" s="304">
        <v>-92</v>
      </c>
      <c r="G36" s="309">
        <v>0</v>
      </c>
      <c r="H36" s="304">
        <v>-92</v>
      </c>
      <c r="I36" s="304">
        <v>5044</v>
      </c>
      <c r="J36" s="309">
        <v>0</v>
      </c>
      <c r="K36" s="304">
        <v>5044</v>
      </c>
      <c r="N36" s="301">
        <f t="shared" si="0"/>
        <v>0</v>
      </c>
      <c r="O36" s="301">
        <f t="shared" si="1"/>
        <v>0</v>
      </c>
    </row>
    <row r="37" spans="2:15" x14ac:dyDescent="0.3">
      <c r="B37" s="5"/>
      <c r="C37" s="348" t="s">
        <v>234</v>
      </c>
      <c r="D37" s="297" t="s">
        <v>98</v>
      </c>
      <c r="E37" s="491"/>
      <c r="F37" s="309">
        <v>0</v>
      </c>
      <c r="G37" s="309">
        <v>0</v>
      </c>
      <c r="H37" s="304">
        <v>0</v>
      </c>
      <c r="I37" s="309">
        <v>0</v>
      </c>
      <c r="J37" s="309">
        <v>0</v>
      </c>
      <c r="K37" s="304">
        <v>0</v>
      </c>
      <c r="L37" s="136"/>
      <c r="N37" s="301">
        <f t="shared" si="0"/>
        <v>0</v>
      </c>
      <c r="O37" s="301">
        <f t="shared" si="1"/>
        <v>0</v>
      </c>
    </row>
    <row r="38" spans="2:15" x14ac:dyDescent="0.3">
      <c r="B38" s="5"/>
      <c r="C38" s="348" t="s">
        <v>235</v>
      </c>
      <c r="D38" s="297" t="s">
        <v>99</v>
      </c>
      <c r="E38" s="491"/>
      <c r="F38" s="304">
        <v>0</v>
      </c>
      <c r="G38" s="309">
        <v>0</v>
      </c>
      <c r="H38" s="304">
        <v>0</v>
      </c>
      <c r="I38" s="304">
        <v>0</v>
      </c>
      <c r="J38" s="309">
        <v>0</v>
      </c>
      <c r="K38" s="304">
        <v>0</v>
      </c>
      <c r="N38" s="301">
        <f t="shared" si="0"/>
        <v>0</v>
      </c>
      <c r="O38" s="301">
        <f t="shared" si="1"/>
        <v>0</v>
      </c>
    </row>
    <row r="39" spans="2:15" x14ac:dyDescent="0.3">
      <c r="B39" s="5"/>
      <c r="C39" s="348" t="s">
        <v>236</v>
      </c>
      <c r="D39" s="297" t="s">
        <v>100</v>
      </c>
      <c r="E39" s="491"/>
      <c r="F39" s="304">
        <v>-92</v>
      </c>
      <c r="G39" s="304">
        <v>0</v>
      </c>
      <c r="H39" s="304">
        <v>-92</v>
      </c>
      <c r="I39" s="304">
        <v>5044</v>
      </c>
      <c r="J39" s="304">
        <v>0</v>
      </c>
      <c r="K39" s="304">
        <v>5044</v>
      </c>
      <c r="N39" s="301">
        <f t="shared" si="0"/>
        <v>0</v>
      </c>
      <c r="O39" s="301">
        <f t="shared" si="1"/>
        <v>0</v>
      </c>
    </row>
    <row r="40" spans="2:15" ht="28.2" x14ac:dyDescent="0.3">
      <c r="B40" s="5"/>
      <c r="C40" s="348" t="s">
        <v>237</v>
      </c>
      <c r="D40" s="297" t="s">
        <v>416</v>
      </c>
      <c r="E40" s="491"/>
      <c r="F40" s="304">
        <v>676817</v>
      </c>
      <c r="G40" s="304">
        <v>0</v>
      </c>
      <c r="H40" s="304">
        <v>676817</v>
      </c>
      <c r="I40" s="304">
        <v>122857</v>
      </c>
      <c r="J40" s="304">
        <v>0</v>
      </c>
      <c r="K40" s="304">
        <v>122857</v>
      </c>
      <c r="N40" s="301">
        <f t="shared" si="0"/>
        <v>0</v>
      </c>
      <c r="O40" s="301">
        <f t="shared" si="1"/>
        <v>0</v>
      </c>
    </row>
    <row r="41" spans="2:15" ht="28.2" x14ac:dyDescent="0.3">
      <c r="B41" s="5"/>
      <c r="C41" s="348" t="s">
        <v>238</v>
      </c>
      <c r="D41" s="297" t="s">
        <v>417</v>
      </c>
      <c r="E41" s="491"/>
      <c r="F41" s="304">
        <v>1305972</v>
      </c>
      <c r="G41" s="304">
        <v>-205844</v>
      </c>
      <c r="H41" s="304">
        <v>1100128</v>
      </c>
      <c r="I41" s="304">
        <v>67912</v>
      </c>
      <c r="J41" s="304">
        <v>-33207</v>
      </c>
      <c r="K41" s="304">
        <v>34705</v>
      </c>
      <c r="N41" s="301">
        <f t="shared" si="0"/>
        <v>0</v>
      </c>
      <c r="O41" s="301">
        <f t="shared" si="1"/>
        <v>0</v>
      </c>
    </row>
    <row r="42" spans="2:15" x14ac:dyDescent="0.3">
      <c r="B42" s="5"/>
      <c r="C42" s="348" t="s">
        <v>418</v>
      </c>
      <c r="D42" s="292" t="s">
        <v>101</v>
      </c>
      <c r="E42" s="491"/>
      <c r="F42" s="304">
        <v>3794237</v>
      </c>
      <c r="G42" s="304">
        <v>0</v>
      </c>
      <c r="H42" s="304">
        <v>3794237</v>
      </c>
      <c r="I42" s="304">
        <v>2873140</v>
      </c>
      <c r="J42" s="304">
        <v>0</v>
      </c>
      <c r="K42" s="304">
        <v>2873140</v>
      </c>
      <c r="N42" s="301">
        <f t="shared" si="0"/>
        <v>0</v>
      </c>
      <c r="O42" s="301">
        <f t="shared" si="1"/>
        <v>0</v>
      </c>
    </row>
    <row r="43" spans="2:15" x14ac:dyDescent="0.3">
      <c r="B43" s="5"/>
      <c r="C43" s="348" t="s">
        <v>419</v>
      </c>
      <c r="D43" s="297" t="s">
        <v>102</v>
      </c>
      <c r="E43" s="491"/>
      <c r="F43" s="304">
        <v>269456</v>
      </c>
      <c r="G43" s="304">
        <v>0</v>
      </c>
      <c r="H43" s="304">
        <v>269456</v>
      </c>
      <c r="I43" s="304">
        <v>227411</v>
      </c>
      <c r="J43" s="304">
        <v>0</v>
      </c>
      <c r="K43" s="304">
        <v>227411</v>
      </c>
      <c r="N43" s="301">
        <f t="shared" si="0"/>
        <v>0</v>
      </c>
      <c r="O43" s="301">
        <f t="shared" si="1"/>
        <v>0</v>
      </c>
    </row>
    <row r="44" spans="2:15" x14ac:dyDescent="0.3">
      <c r="B44" s="5"/>
      <c r="C44" s="348" t="s">
        <v>420</v>
      </c>
      <c r="D44" s="297" t="s">
        <v>103</v>
      </c>
      <c r="E44" s="491"/>
      <c r="F44" s="304">
        <v>0</v>
      </c>
      <c r="G44" s="304">
        <v>0</v>
      </c>
      <c r="H44" s="304">
        <v>0</v>
      </c>
      <c r="I44" s="304">
        <v>0</v>
      </c>
      <c r="J44" s="304">
        <v>0</v>
      </c>
      <c r="K44" s="304">
        <v>0</v>
      </c>
      <c r="N44" s="301">
        <f t="shared" si="0"/>
        <v>0</v>
      </c>
      <c r="O44" s="301">
        <f t="shared" si="1"/>
        <v>0</v>
      </c>
    </row>
    <row r="45" spans="2:15" x14ac:dyDescent="0.3">
      <c r="B45" s="5"/>
      <c r="C45" s="348" t="s">
        <v>421</v>
      </c>
      <c r="D45" s="297" t="s">
        <v>104</v>
      </c>
      <c r="E45" s="491"/>
      <c r="F45" s="304">
        <v>3424482</v>
      </c>
      <c r="G45" s="304">
        <v>0</v>
      </c>
      <c r="H45" s="304">
        <v>3424482</v>
      </c>
      <c r="I45" s="304">
        <v>2545855</v>
      </c>
      <c r="J45" s="304">
        <v>0</v>
      </c>
      <c r="K45" s="304">
        <v>2545855</v>
      </c>
      <c r="N45" s="301">
        <f t="shared" si="0"/>
        <v>0</v>
      </c>
      <c r="O45" s="301">
        <f t="shared" si="1"/>
        <v>0</v>
      </c>
    </row>
    <row r="46" spans="2:15" s="135" customFormat="1" x14ac:dyDescent="0.3">
      <c r="B46" s="134"/>
      <c r="C46" s="348" t="s">
        <v>422</v>
      </c>
      <c r="D46" s="297" t="s">
        <v>105</v>
      </c>
      <c r="E46" s="491"/>
      <c r="F46" s="304">
        <v>100299</v>
      </c>
      <c r="G46" s="304">
        <v>0</v>
      </c>
      <c r="H46" s="304">
        <v>100299</v>
      </c>
      <c r="I46" s="304">
        <v>99874</v>
      </c>
      <c r="J46" s="304">
        <v>0</v>
      </c>
      <c r="K46" s="304">
        <v>99874</v>
      </c>
      <c r="N46" s="301">
        <f t="shared" si="0"/>
        <v>0</v>
      </c>
      <c r="O46" s="301">
        <f t="shared" si="1"/>
        <v>0</v>
      </c>
    </row>
    <row r="47" spans="2:15" x14ac:dyDescent="0.3">
      <c r="B47" s="5"/>
      <c r="C47" s="348" t="s">
        <v>423</v>
      </c>
      <c r="D47" s="292" t="s">
        <v>106</v>
      </c>
      <c r="E47" s="491"/>
      <c r="F47" s="304">
        <v>2904105</v>
      </c>
      <c r="G47" s="304">
        <v>0</v>
      </c>
      <c r="H47" s="304">
        <v>2904105</v>
      </c>
      <c r="I47" s="304">
        <v>921048</v>
      </c>
      <c r="J47" s="304">
        <v>0</v>
      </c>
      <c r="K47" s="304">
        <v>921048</v>
      </c>
      <c r="N47" s="301">
        <f t="shared" si="0"/>
        <v>0</v>
      </c>
      <c r="O47" s="301">
        <f t="shared" si="1"/>
        <v>0</v>
      </c>
    </row>
    <row r="48" spans="2:15" s="135" customFormat="1" x14ac:dyDescent="0.3">
      <c r="B48" s="134"/>
      <c r="C48" s="348" t="s">
        <v>424</v>
      </c>
      <c r="D48" s="298" t="s">
        <v>425</v>
      </c>
      <c r="E48" s="491"/>
      <c r="F48" s="304">
        <v>0</v>
      </c>
      <c r="G48" s="304">
        <v>0</v>
      </c>
      <c r="H48" s="304">
        <v>0</v>
      </c>
      <c r="I48" s="304">
        <v>0</v>
      </c>
      <c r="J48" s="304">
        <v>0</v>
      </c>
      <c r="K48" s="304">
        <v>0</v>
      </c>
      <c r="N48" s="301">
        <f t="shared" si="0"/>
        <v>0</v>
      </c>
      <c r="O48" s="301">
        <f t="shared" si="1"/>
        <v>0</v>
      </c>
    </row>
    <row r="49" spans="2:15" x14ac:dyDescent="0.3">
      <c r="B49" s="5"/>
      <c r="C49" s="348" t="s">
        <v>426</v>
      </c>
      <c r="D49" s="298" t="s">
        <v>427</v>
      </c>
      <c r="E49" s="491"/>
      <c r="F49" s="304">
        <v>2904105</v>
      </c>
      <c r="G49" s="304">
        <v>0</v>
      </c>
      <c r="H49" s="304">
        <v>2904105</v>
      </c>
      <c r="I49" s="304">
        <v>921048</v>
      </c>
      <c r="J49" s="304">
        <v>0</v>
      </c>
      <c r="K49" s="304">
        <v>921048</v>
      </c>
      <c r="N49" s="301">
        <f t="shared" si="0"/>
        <v>0</v>
      </c>
      <c r="O49" s="301">
        <f t="shared" si="1"/>
        <v>0</v>
      </c>
    </row>
    <row r="50" spans="2:15" x14ac:dyDescent="0.3">
      <c r="B50" s="5"/>
      <c r="C50" s="348" t="s">
        <v>428</v>
      </c>
      <c r="D50" s="293" t="s">
        <v>429</v>
      </c>
      <c r="E50" s="492"/>
      <c r="F50" s="304">
        <v>0</v>
      </c>
      <c r="G50" s="304">
        <v>0</v>
      </c>
      <c r="H50" s="304">
        <v>0</v>
      </c>
      <c r="I50" s="304">
        <v>0</v>
      </c>
      <c r="J50" s="304">
        <v>0</v>
      </c>
      <c r="K50" s="304">
        <v>0</v>
      </c>
      <c r="N50" s="301">
        <f t="shared" si="0"/>
        <v>0</v>
      </c>
      <c r="O50" s="301">
        <f t="shared" si="1"/>
        <v>0</v>
      </c>
    </row>
    <row r="51" spans="2:15" x14ac:dyDescent="0.3">
      <c r="B51" s="5"/>
      <c r="C51" s="258"/>
      <c r="D51" s="293"/>
      <c r="E51" s="491"/>
      <c r="F51" s="304"/>
      <c r="G51" s="304"/>
      <c r="H51" s="304"/>
      <c r="I51" s="304"/>
      <c r="J51" s="304"/>
      <c r="K51" s="304"/>
      <c r="N51" s="301">
        <f t="shared" si="0"/>
        <v>0</v>
      </c>
      <c r="O51" s="301">
        <f t="shared" si="1"/>
        <v>0</v>
      </c>
    </row>
    <row r="52" spans="2:15" x14ac:dyDescent="0.3">
      <c r="B52" s="27"/>
      <c r="C52" s="259"/>
      <c r="D52" s="299" t="s">
        <v>430</v>
      </c>
      <c r="E52" s="493"/>
      <c r="F52" s="308">
        <v>84651230</v>
      </c>
      <c r="G52" s="308">
        <v>68110892</v>
      </c>
      <c r="H52" s="239">
        <v>152762122</v>
      </c>
      <c r="I52" s="308">
        <v>44776204</v>
      </c>
      <c r="J52" s="308">
        <v>70867059</v>
      </c>
      <c r="K52" s="239">
        <v>115643263</v>
      </c>
      <c r="N52" s="301">
        <f t="shared" si="0"/>
        <v>0</v>
      </c>
      <c r="O52" s="301">
        <f t="shared" si="1"/>
        <v>0</v>
      </c>
    </row>
    <row r="53" spans="2:15" x14ac:dyDescent="0.3">
      <c r="B53" s="7"/>
      <c r="C53" s="11"/>
      <c r="D53" s="12"/>
      <c r="E53" s="123"/>
      <c r="F53" s="137"/>
      <c r="H53" s="113"/>
    </row>
    <row r="54" spans="2:15" x14ac:dyDescent="0.3">
      <c r="B54" s="575"/>
      <c r="C54" s="575"/>
      <c r="D54" s="575"/>
      <c r="E54" s="575"/>
      <c r="F54" s="575"/>
      <c r="G54" s="575"/>
      <c r="H54" s="575"/>
      <c r="I54" s="575"/>
      <c r="J54" s="575"/>
      <c r="K54" s="575"/>
    </row>
    <row r="56" spans="2:15" x14ac:dyDescent="0.3">
      <c r="F56" s="300">
        <f t="shared" ref="F56:K56" si="2">+F16-SUM(F17:F18)</f>
        <v>0</v>
      </c>
      <c r="G56" s="300">
        <f t="shared" si="2"/>
        <v>0</v>
      </c>
      <c r="H56" s="300">
        <f t="shared" si="2"/>
        <v>0</v>
      </c>
      <c r="I56" s="300">
        <f t="shared" si="2"/>
        <v>0</v>
      </c>
      <c r="J56" s="300">
        <f t="shared" si="2"/>
        <v>0</v>
      </c>
      <c r="K56" s="300">
        <f t="shared" si="2"/>
        <v>0</v>
      </c>
    </row>
    <row r="57" spans="2:15" x14ac:dyDescent="0.3">
      <c r="F57" s="300">
        <f>+F20-SUM(F21:F24)</f>
        <v>0</v>
      </c>
      <c r="G57" s="300">
        <f t="shared" ref="G57:K57" si="3">+G20-SUM(G21:G24)</f>
        <v>0</v>
      </c>
      <c r="H57" s="300">
        <f t="shared" si="3"/>
        <v>0</v>
      </c>
      <c r="I57" s="300">
        <f t="shared" si="3"/>
        <v>0</v>
      </c>
      <c r="J57" s="300">
        <f t="shared" si="3"/>
        <v>0</v>
      </c>
      <c r="K57" s="300">
        <f t="shared" si="3"/>
        <v>0</v>
      </c>
    </row>
    <row r="58" spans="2:15" x14ac:dyDescent="0.3">
      <c r="F58" s="300">
        <f>+F27-SUM(F28:F29)</f>
        <v>0</v>
      </c>
      <c r="G58" s="300">
        <f t="shared" ref="G58:K58" si="4">+G27-SUM(G28:G29)</f>
        <v>0</v>
      </c>
      <c r="H58" s="300">
        <f t="shared" si="4"/>
        <v>0</v>
      </c>
      <c r="I58" s="300">
        <f t="shared" si="4"/>
        <v>0</v>
      </c>
      <c r="J58" s="300">
        <f t="shared" si="4"/>
        <v>0</v>
      </c>
      <c r="K58" s="300">
        <f t="shared" si="4"/>
        <v>0</v>
      </c>
    </row>
    <row r="59" spans="2:15" x14ac:dyDescent="0.3">
      <c r="F59" s="300">
        <f>+F30-SUM(F31:F32)</f>
        <v>0</v>
      </c>
      <c r="G59" s="300">
        <f t="shared" ref="G59:K59" si="5">+G30-SUM(G31:G32)</f>
        <v>0</v>
      </c>
      <c r="H59" s="300">
        <f t="shared" si="5"/>
        <v>0</v>
      </c>
      <c r="I59" s="300">
        <f t="shared" si="5"/>
        <v>0</v>
      </c>
      <c r="J59" s="300">
        <f t="shared" si="5"/>
        <v>0</v>
      </c>
      <c r="K59" s="300">
        <f t="shared" si="5"/>
        <v>0</v>
      </c>
    </row>
    <row r="60" spans="2:15" x14ac:dyDescent="0.3">
      <c r="F60" s="300">
        <f>+F34-F35-F36-F40-F41-F42-F47-F50</f>
        <v>0</v>
      </c>
      <c r="G60" s="300">
        <f t="shared" ref="G60:K60" si="6">+G34-G35-G36-G40-G41-G42-G47-G50</f>
        <v>0</v>
      </c>
      <c r="H60" s="300">
        <f t="shared" si="6"/>
        <v>0</v>
      </c>
      <c r="I60" s="300">
        <f t="shared" si="6"/>
        <v>0</v>
      </c>
      <c r="J60" s="300">
        <f t="shared" si="6"/>
        <v>0</v>
      </c>
      <c r="K60" s="300">
        <f t="shared" si="6"/>
        <v>0</v>
      </c>
    </row>
    <row r="61" spans="2:15" x14ac:dyDescent="0.3">
      <c r="F61" s="300">
        <f>+F36-SUM(F37:F39)</f>
        <v>0</v>
      </c>
      <c r="G61" s="300">
        <f t="shared" ref="G61:K61" si="7">+G36-SUM(G37:G39)</f>
        <v>0</v>
      </c>
      <c r="H61" s="300">
        <f t="shared" si="7"/>
        <v>0</v>
      </c>
      <c r="I61" s="300">
        <f t="shared" si="7"/>
        <v>0</v>
      </c>
      <c r="J61" s="300">
        <f t="shared" si="7"/>
        <v>0</v>
      </c>
      <c r="K61" s="300">
        <f t="shared" si="7"/>
        <v>0</v>
      </c>
    </row>
    <row r="62" spans="2:15" x14ac:dyDescent="0.3">
      <c r="F62" s="300">
        <f>+F42-SUM(F43:F46)</f>
        <v>0</v>
      </c>
      <c r="G62" s="300">
        <f t="shared" ref="G62:K62" si="8">+G42-SUM(G43:G46)</f>
        <v>0</v>
      </c>
      <c r="H62" s="300">
        <f t="shared" si="8"/>
        <v>0</v>
      </c>
      <c r="I62" s="300">
        <f t="shared" si="8"/>
        <v>0</v>
      </c>
      <c r="J62" s="300">
        <f t="shared" si="8"/>
        <v>0</v>
      </c>
      <c r="K62" s="300">
        <f t="shared" si="8"/>
        <v>0</v>
      </c>
    </row>
    <row r="63" spans="2:15" x14ac:dyDescent="0.3">
      <c r="F63" s="300">
        <f>+F47-SUM(F48:F49)</f>
        <v>0</v>
      </c>
      <c r="G63" s="300">
        <f t="shared" ref="G63:K63" si="9">+G47-SUM(G48:G49)</f>
        <v>0</v>
      </c>
      <c r="H63" s="300">
        <f t="shared" si="9"/>
        <v>0</v>
      </c>
      <c r="I63" s="300">
        <f t="shared" si="9"/>
        <v>0</v>
      </c>
      <c r="J63" s="300">
        <f t="shared" si="9"/>
        <v>0</v>
      </c>
      <c r="K63" s="300">
        <f t="shared" si="9"/>
        <v>0</v>
      </c>
    </row>
    <row r="64" spans="2:15" x14ac:dyDescent="0.3">
      <c r="F64" s="300">
        <f t="shared" ref="F64:K64" si="10">+F52-(+F11+F12+F13+F14+F15+F16+F19+F20+F25+F26+F27+F30+F33+F34)</f>
        <v>0</v>
      </c>
      <c r="G64" s="300">
        <f t="shared" si="10"/>
        <v>0</v>
      </c>
      <c r="H64" s="300">
        <f t="shared" si="10"/>
        <v>0</v>
      </c>
      <c r="I64" s="300">
        <f t="shared" si="10"/>
        <v>0</v>
      </c>
      <c r="J64" s="300">
        <f t="shared" si="10"/>
        <v>0</v>
      </c>
      <c r="K64" s="300">
        <f t="shared" si="10"/>
        <v>0</v>
      </c>
    </row>
  </sheetData>
  <mergeCells count="7">
    <mergeCell ref="B2:K2"/>
    <mergeCell ref="B54:K54"/>
    <mergeCell ref="E9:E10"/>
    <mergeCell ref="F7:H7"/>
    <mergeCell ref="I7:K7"/>
    <mergeCell ref="F4:H5"/>
    <mergeCell ref="I4:K5"/>
  </mergeCells>
  <phoneticPr fontId="0" type="noConversion"/>
  <pageMargins left="0.39370078740157483" right="0.43307086614173229" top="0.59055118110236227" bottom="0.70866141732283472" header="0.51181102362204722" footer="0.51181102362204722"/>
  <pageSetup paperSize="9" scale="59" orientation="portrait" r:id="rId1"/>
  <headerFooter alignWithMargins="0">
    <oddFooter>&amp;CEkteki dipnotlar bu finansal tabloların tamamlayıcısıdır.
5</oddFooter>
    <evenFooter>&amp;L&amp;"calibri,Regular"&amp;10Genele Açık / Public</evenFooter>
    <firstFooter>&amp;L&amp;"calibri,Regular"&amp;10Genele Açık / Public</first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  <pageSetUpPr fitToPage="1"/>
  </sheetPr>
  <dimension ref="A1:K96"/>
  <sheetViews>
    <sheetView showGridLines="0" view="pageBreakPreview" zoomScale="60" zoomScaleNormal="70" workbookViewId="0"/>
  </sheetViews>
  <sheetFormatPr defaultColWidth="9.109375" defaultRowHeight="12.6" x14ac:dyDescent="0.25"/>
  <cols>
    <col min="1" max="1" width="3" style="143" customWidth="1"/>
    <col min="2" max="2" width="9.109375" style="143"/>
    <col min="3" max="3" width="72.5546875" style="143" bestFit="1" customWidth="1"/>
    <col min="4" max="4" width="8.33203125" style="494" customWidth="1"/>
    <col min="5" max="6" width="15" style="143" customWidth="1"/>
    <col min="7" max="7" width="15.33203125" style="143" customWidth="1"/>
    <col min="8" max="9" width="15" style="143" customWidth="1"/>
    <col min="10" max="10" width="15.33203125" style="143" customWidth="1"/>
    <col min="11" max="16384" width="9.109375" style="143"/>
  </cols>
  <sheetData>
    <row r="1" spans="1:11" ht="13.2" x14ac:dyDescent="0.25">
      <c r="A1" s="140"/>
      <c r="B1" s="140"/>
      <c r="C1" s="141"/>
      <c r="D1" s="141"/>
      <c r="E1" s="434"/>
      <c r="F1" s="142"/>
      <c r="G1" s="435"/>
      <c r="H1" s="434"/>
      <c r="I1" s="142"/>
      <c r="J1" s="435"/>
    </row>
    <row r="2" spans="1:11" ht="16.5" customHeight="1" x14ac:dyDescent="0.3">
      <c r="A2" s="144"/>
      <c r="B2" s="601" t="s">
        <v>566</v>
      </c>
      <c r="C2" s="602"/>
      <c r="D2" s="145"/>
      <c r="E2" s="606" t="s">
        <v>358</v>
      </c>
      <c r="F2" s="606"/>
      <c r="G2" s="606"/>
      <c r="H2" s="606" t="s">
        <v>358</v>
      </c>
      <c r="I2" s="606"/>
      <c r="J2" s="606"/>
    </row>
    <row r="3" spans="1:11" ht="16.5" customHeight="1" x14ac:dyDescent="0.25">
      <c r="A3" s="144"/>
      <c r="B3" s="603"/>
      <c r="C3" s="602"/>
      <c r="D3" s="145"/>
      <c r="E3" s="597" t="s">
        <v>107</v>
      </c>
      <c r="F3" s="604"/>
      <c r="G3" s="604"/>
      <c r="H3" s="597" t="s">
        <v>108</v>
      </c>
      <c r="I3" s="604"/>
      <c r="J3" s="605"/>
    </row>
    <row r="4" spans="1:11" ht="16.5" customHeight="1" x14ac:dyDescent="0.25">
      <c r="A4" s="144"/>
      <c r="B4" s="313"/>
      <c r="C4" s="312"/>
      <c r="D4" s="145"/>
      <c r="E4" s="597" t="s">
        <v>305</v>
      </c>
      <c r="F4" s="598"/>
      <c r="G4" s="598"/>
      <c r="H4" s="599" t="s">
        <v>305</v>
      </c>
      <c r="I4" s="598"/>
      <c r="J4" s="600"/>
    </row>
    <row r="5" spans="1:11" ht="15.6" x14ac:dyDescent="0.3">
      <c r="A5" s="146"/>
      <c r="B5" s="156"/>
      <c r="C5" s="186"/>
      <c r="D5" s="19"/>
      <c r="E5" s="479"/>
      <c r="F5" s="97" t="s">
        <v>605</v>
      </c>
      <c r="G5" s="559"/>
      <c r="H5" s="558"/>
      <c r="I5" s="97" t="s">
        <v>597</v>
      </c>
      <c r="J5" s="486"/>
      <c r="K5" s="112"/>
    </row>
    <row r="6" spans="1:11" ht="9.9" customHeight="1" x14ac:dyDescent="0.3">
      <c r="A6" s="144"/>
      <c r="B6" s="156"/>
      <c r="C6" s="186"/>
      <c r="D6" s="185"/>
      <c r="E6" s="560"/>
      <c r="F6" s="483"/>
      <c r="G6" s="561"/>
      <c r="H6" s="480"/>
      <c r="I6" s="483"/>
      <c r="J6" s="487"/>
      <c r="K6" s="112"/>
    </row>
    <row r="7" spans="1:11" ht="15.6" x14ac:dyDescent="0.25">
      <c r="A7" s="144"/>
      <c r="B7" s="144"/>
      <c r="C7" s="148"/>
      <c r="D7" s="149" t="s">
        <v>2</v>
      </c>
      <c r="E7" s="484" t="s">
        <v>183</v>
      </c>
      <c r="F7" s="484" t="s">
        <v>71</v>
      </c>
      <c r="G7" s="484" t="s">
        <v>109</v>
      </c>
      <c r="H7" s="481" t="s">
        <v>183</v>
      </c>
      <c r="I7" s="484" t="s">
        <v>71</v>
      </c>
      <c r="J7" s="488" t="s">
        <v>109</v>
      </c>
      <c r="K7" s="150"/>
    </row>
    <row r="8" spans="1:11" ht="15.6" x14ac:dyDescent="0.3">
      <c r="A8" s="146"/>
      <c r="B8" s="146"/>
      <c r="C8" s="147"/>
      <c r="D8" s="183" t="s">
        <v>362</v>
      </c>
      <c r="E8" s="485"/>
      <c r="F8" s="485"/>
      <c r="G8" s="485"/>
      <c r="H8" s="482"/>
      <c r="I8" s="485"/>
      <c r="J8" s="489"/>
    </row>
    <row r="9" spans="1:11" ht="15.6" x14ac:dyDescent="0.3">
      <c r="A9" s="144"/>
      <c r="B9" s="372" t="s">
        <v>110</v>
      </c>
      <c r="C9" s="10"/>
      <c r="D9" s="151"/>
      <c r="E9" s="539">
        <v>20337750</v>
      </c>
      <c r="F9" s="539">
        <v>58115827</v>
      </c>
      <c r="G9" s="540">
        <v>78453577</v>
      </c>
      <c r="H9" s="539">
        <v>15631050</v>
      </c>
      <c r="I9" s="539">
        <v>63180098</v>
      </c>
      <c r="J9" s="541">
        <v>78811148</v>
      </c>
    </row>
    <row r="10" spans="1:11" ht="15.6" x14ac:dyDescent="0.3">
      <c r="A10" s="144"/>
      <c r="B10" s="372" t="s">
        <v>36</v>
      </c>
      <c r="C10" s="10" t="s">
        <v>111</v>
      </c>
      <c r="D10" s="320" t="s">
        <v>343</v>
      </c>
      <c r="E10" s="539">
        <v>9900441</v>
      </c>
      <c r="F10" s="539">
        <v>8950510</v>
      </c>
      <c r="G10" s="542">
        <v>18850951</v>
      </c>
      <c r="H10" s="539">
        <v>5467103</v>
      </c>
      <c r="I10" s="539">
        <v>8494531</v>
      </c>
      <c r="J10" s="543">
        <v>13961634</v>
      </c>
    </row>
    <row r="11" spans="1:11" ht="15.6" x14ac:dyDescent="0.3">
      <c r="A11" s="144"/>
      <c r="B11" s="373" t="s">
        <v>511</v>
      </c>
      <c r="C11" s="7" t="s">
        <v>112</v>
      </c>
      <c r="D11" s="320"/>
      <c r="E11" s="305">
        <v>9375332</v>
      </c>
      <c r="F11" s="305">
        <v>4870449</v>
      </c>
      <c r="G11" s="304">
        <v>14245781</v>
      </c>
      <c r="H11" s="305">
        <v>5437116</v>
      </c>
      <c r="I11" s="305">
        <v>4617181</v>
      </c>
      <c r="J11" s="304">
        <v>10054297</v>
      </c>
    </row>
    <row r="12" spans="1:11" ht="15.6" x14ac:dyDescent="0.3">
      <c r="A12" s="144"/>
      <c r="B12" s="374" t="s">
        <v>512</v>
      </c>
      <c r="C12" s="7" t="s">
        <v>113</v>
      </c>
      <c r="D12" s="321"/>
      <c r="E12" s="305">
        <v>329264</v>
      </c>
      <c r="F12" s="305">
        <v>0</v>
      </c>
      <c r="G12" s="304">
        <v>329264</v>
      </c>
      <c r="H12" s="305">
        <v>123524</v>
      </c>
      <c r="I12" s="305">
        <v>0</v>
      </c>
      <c r="J12" s="304">
        <v>123524</v>
      </c>
    </row>
    <row r="13" spans="1:11" ht="15.6" x14ac:dyDescent="0.3">
      <c r="A13" s="144"/>
      <c r="B13" s="374" t="s">
        <v>513</v>
      </c>
      <c r="C13" s="7" t="s">
        <v>114</v>
      </c>
      <c r="D13" s="321"/>
      <c r="E13" s="305">
        <v>0</v>
      </c>
      <c r="F13" s="305">
        <v>0</v>
      </c>
      <c r="G13" s="304">
        <v>0</v>
      </c>
      <c r="H13" s="305">
        <v>0</v>
      </c>
      <c r="I13" s="305">
        <v>0</v>
      </c>
      <c r="J13" s="304">
        <v>0</v>
      </c>
    </row>
    <row r="14" spans="1:11" ht="15.6" x14ac:dyDescent="0.3">
      <c r="A14" s="144"/>
      <c r="B14" s="375" t="s">
        <v>514</v>
      </c>
      <c r="C14" s="7" t="s">
        <v>115</v>
      </c>
      <c r="D14" s="321"/>
      <c r="E14" s="305">
        <v>9046068</v>
      </c>
      <c r="F14" s="305">
        <v>4870449</v>
      </c>
      <c r="G14" s="304">
        <v>13916517</v>
      </c>
      <c r="H14" s="305">
        <v>5313592</v>
      </c>
      <c r="I14" s="305">
        <v>4617181</v>
      </c>
      <c r="J14" s="304">
        <v>9930773</v>
      </c>
    </row>
    <row r="15" spans="1:11" ht="15.6" x14ac:dyDescent="0.3">
      <c r="A15" s="144"/>
      <c r="B15" s="376" t="s">
        <v>515</v>
      </c>
      <c r="C15" s="7" t="s">
        <v>116</v>
      </c>
      <c r="D15" s="321"/>
      <c r="E15" s="305">
        <v>525109</v>
      </c>
      <c r="F15" s="305">
        <v>181402</v>
      </c>
      <c r="G15" s="304">
        <v>706511</v>
      </c>
      <c r="H15" s="305">
        <v>27120</v>
      </c>
      <c r="I15" s="305">
        <v>784497</v>
      </c>
      <c r="J15" s="304">
        <v>811617</v>
      </c>
    </row>
    <row r="16" spans="1:11" ht="15.6" x14ac:dyDescent="0.3">
      <c r="A16" s="144"/>
      <c r="B16" s="374" t="s">
        <v>516</v>
      </c>
      <c r="C16" s="7" t="s">
        <v>117</v>
      </c>
      <c r="D16" s="321"/>
      <c r="E16" s="305">
        <v>260747</v>
      </c>
      <c r="F16" s="305">
        <v>181402</v>
      </c>
      <c r="G16" s="304">
        <v>442149</v>
      </c>
      <c r="H16" s="305">
        <v>27120</v>
      </c>
      <c r="I16" s="305">
        <v>784497</v>
      </c>
      <c r="J16" s="304">
        <v>811617</v>
      </c>
    </row>
    <row r="17" spans="1:10" ht="15.6" x14ac:dyDescent="0.3">
      <c r="A17" s="144"/>
      <c r="B17" s="374" t="s">
        <v>517</v>
      </c>
      <c r="C17" s="7" t="s">
        <v>118</v>
      </c>
      <c r="D17" s="321"/>
      <c r="E17" s="305">
        <v>264362</v>
      </c>
      <c r="F17" s="305">
        <v>0</v>
      </c>
      <c r="G17" s="304">
        <v>264362</v>
      </c>
      <c r="H17" s="305">
        <v>0</v>
      </c>
      <c r="I17" s="305">
        <v>0</v>
      </c>
      <c r="J17" s="304">
        <v>0</v>
      </c>
    </row>
    <row r="18" spans="1:10" ht="15.6" x14ac:dyDescent="0.3">
      <c r="A18" s="144"/>
      <c r="B18" s="376" t="s">
        <v>518</v>
      </c>
      <c r="C18" s="7" t="s">
        <v>119</v>
      </c>
      <c r="D18" s="321"/>
      <c r="E18" s="305">
        <v>0</v>
      </c>
      <c r="F18" s="305">
        <v>3898659</v>
      </c>
      <c r="G18" s="304">
        <v>3898659</v>
      </c>
      <c r="H18" s="305">
        <v>2867</v>
      </c>
      <c r="I18" s="305">
        <v>3092853</v>
      </c>
      <c r="J18" s="304">
        <v>3095720</v>
      </c>
    </row>
    <row r="19" spans="1:10" ht="15.6" x14ac:dyDescent="0.3">
      <c r="A19" s="144"/>
      <c r="B19" s="374" t="s">
        <v>519</v>
      </c>
      <c r="C19" s="7" t="s">
        <v>120</v>
      </c>
      <c r="D19" s="321"/>
      <c r="E19" s="305">
        <v>0</v>
      </c>
      <c r="F19" s="305">
        <v>3898659</v>
      </c>
      <c r="G19" s="304">
        <v>3898659</v>
      </c>
      <c r="H19" s="305">
        <v>2867</v>
      </c>
      <c r="I19" s="305">
        <v>3092853</v>
      </c>
      <c r="J19" s="304">
        <v>3095720</v>
      </c>
    </row>
    <row r="20" spans="1:10" ht="15.6" x14ac:dyDescent="0.3">
      <c r="A20" s="144"/>
      <c r="B20" s="374" t="s">
        <v>520</v>
      </c>
      <c r="C20" s="7" t="s">
        <v>121</v>
      </c>
      <c r="D20" s="321"/>
      <c r="E20" s="305">
        <v>0</v>
      </c>
      <c r="F20" s="305">
        <v>0</v>
      </c>
      <c r="G20" s="304">
        <v>0</v>
      </c>
      <c r="H20" s="305">
        <v>0</v>
      </c>
      <c r="I20" s="305">
        <v>0</v>
      </c>
      <c r="J20" s="304">
        <v>0</v>
      </c>
    </row>
    <row r="21" spans="1:10" ht="15.6" x14ac:dyDescent="0.3">
      <c r="A21" s="144"/>
      <c r="B21" s="376" t="s">
        <v>521</v>
      </c>
      <c r="C21" s="7" t="s">
        <v>122</v>
      </c>
      <c r="D21" s="321"/>
      <c r="E21" s="305">
        <v>0</v>
      </c>
      <c r="F21" s="305">
        <v>0</v>
      </c>
      <c r="G21" s="304">
        <v>0</v>
      </c>
      <c r="H21" s="305">
        <v>0</v>
      </c>
      <c r="I21" s="305">
        <v>0</v>
      </c>
      <c r="J21" s="304">
        <v>0</v>
      </c>
    </row>
    <row r="22" spans="1:10" ht="15.6" x14ac:dyDescent="0.3">
      <c r="A22" s="144"/>
      <c r="B22" s="376" t="s">
        <v>522</v>
      </c>
      <c r="C22" s="7" t="s">
        <v>123</v>
      </c>
      <c r="D22" s="321"/>
      <c r="E22" s="305">
        <v>0</v>
      </c>
      <c r="F22" s="305">
        <v>0</v>
      </c>
      <c r="G22" s="304">
        <v>0</v>
      </c>
      <c r="H22" s="305">
        <v>0</v>
      </c>
      <c r="I22" s="305">
        <v>0</v>
      </c>
      <c r="J22" s="304">
        <v>0</v>
      </c>
    </row>
    <row r="23" spans="1:10" ht="15.6" x14ac:dyDescent="0.3">
      <c r="A23" s="144"/>
      <c r="B23" s="374" t="s">
        <v>523</v>
      </c>
      <c r="C23" s="7" t="s">
        <v>124</v>
      </c>
      <c r="D23" s="321"/>
      <c r="E23" s="305">
        <v>0</v>
      </c>
      <c r="F23" s="305">
        <v>0</v>
      </c>
      <c r="G23" s="304">
        <v>0</v>
      </c>
      <c r="H23" s="305">
        <v>0</v>
      </c>
      <c r="I23" s="305">
        <v>0</v>
      </c>
      <c r="J23" s="304">
        <v>0</v>
      </c>
    </row>
    <row r="24" spans="1:10" ht="15.6" x14ac:dyDescent="0.3">
      <c r="A24" s="144"/>
      <c r="B24" s="374" t="s">
        <v>524</v>
      </c>
      <c r="C24" s="7" t="s">
        <v>125</v>
      </c>
      <c r="D24" s="321"/>
      <c r="E24" s="305">
        <v>0</v>
      </c>
      <c r="F24" s="305">
        <v>0</v>
      </c>
      <c r="G24" s="304">
        <v>0</v>
      </c>
      <c r="H24" s="305">
        <v>0</v>
      </c>
      <c r="I24" s="305">
        <v>0</v>
      </c>
      <c r="J24" s="304">
        <v>0</v>
      </c>
    </row>
    <row r="25" spans="1:10" ht="15.6" x14ac:dyDescent="0.3">
      <c r="A25" s="144"/>
      <c r="B25" s="376" t="s">
        <v>525</v>
      </c>
      <c r="C25" s="7" t="s">
        <v>126</v>
      </c>
      <c r="D25" s="321"/>
      <c r="E25" s="305">
        <v>0</v>
      </c>
      <c r="F25" s="305">
        <v>0</v>
      </c>
      <c r="G25" s="304">
        <v>0</v>
      </c>
      <c r="H25" s="305">
        <v>0</v>
      </c>
      <c r="I25" s="305">
        <v>0</v>
      </c>
      <c r="J25" s="304">
        <v>0</v>
      </c>
    </row>
    <row r="26" spans="1:10" ht="15.6" x14ac:dyDescent="0.3">
      <c r="A26" s="144"/>
      <c r="B26" s="376" t="s">
        <v>526</v>
      </c>
      <c r="C26" s="7" t="s">
        <v>127</v>
      </c>
      <c r="D26" s="321"/>
      <c r="E26" s="305">
        <v>0</v>
      </c>
      <c r="F26" s="305">
        <v>0</v>
      </c>
      <c r="G26" s="304">
        <v>0</v>
      </c>
      <c r="H26" s="305">
        <v>0</v>
      </c>
      <c r="I26" s="305">
        <v>0</v>
      </c>
      <c r="J26" s="304">
        <v>0</v>
      </c>
    </row>
    <row r="27" spans="1:10" ht="15.6" x14ac:dyDescent="0.3">
      <c r="A27" s="5"/>
      <c r="B27" s="372" t="s">
        <v>38</v>
      </c>
      <c r="C27" s="10" t="s">
        <v>128</v>
      </c>
      <c r="D27" s="320" t="s">
        <v>613</v>
      </c>
      <c r="E27" s="539">
        <v>6086459</v>
      </c>
      <c r="F27" s="539">
        <v>2405943</v>
      </c>
      <c r="G27" s="542">
        <v>8492402</v>
      </c>
      <c r="H27" s="539">
        <v>3529542</v>
      </c>
      <c r="I27" s="539">
        <v>4136325</v>
      </c>
      <c r="J27" s="543">
        <v>7665867</v>
      </c>
    </row>
    <row r="28" spans="1:10" ht="15.6" x14ac:dyDescent="0.3">
      <c r="A28" s="5"/>
      <c r="B28" s="376" t="s">
        <v>527</v>
      </c>
      <c r="C28" s="7" t="s">
        <v>129</v>
      </c>
      <c r="D28" s="322"/>
      <c r="E28" s="544">
        <v>6086459</v>
      </c>
      <c r="F28" s="544">
        <v>2405943</v>
      </c>
      <c r="G28" s="545">
        <v>8492402</v>
      </c>
      <c r="H28" s="544">
        <v>3529542</v>
      </c>
      <c r="I28" s="544">
        <v>4136325</v>
      </c>
      <c r="J28" s="546">
        <v>7665867</v>
      </c>
    </row>
    <row r="29" spans="1:10" ht="15.6" x14ac:dyDescent="0.3">
      <c r="A29" s="5"/>
      <c r="B29" s="374" t="s">
        <v>528</v>
      </c>
      <c r="C29" s="7" t="s">
        <v>323</v>
      </c>
      <c r="D29" s="321"/>
      <c r="E29" s="544">
        <v>790943</v>
      </c>
      <c r="F29" s="547">
        <v>2405943</v>
      </c>
      <c r="G29" s="545">
        <v>3196886</v>
      </c>
      <c r="H29" s="544">
        <v>504842</v>
      </c>
      <c r="I29" s="547">
        <v>4136325</v>
      </c>
      <c r="J29" s="546">
        <v>4641167</v>
      </c>
    </row>
    <row r="30" spans="1:10" ht="15.6" x14ac:dyDescent="0.3">
      <c r="A30" s="5"/>
      <c r="B30" s="374" t="s">
        <v>529</v>
      </c>
      <c r="C30" s="7" t="s">
        <v>130</v>
      </c>
      <c r="D30" s="321"/>
      <c r="E30" s="305">
        <v>0</v>
      </c>
      <c r="F30" s="305">
        <v>0</v>
      </c>
      <c r="G30" s="304">
        <v>0</v>
      </c>
      <c r="H30" s="305">
        <v>0</v>
      </c>
      <c r="I30" s="305">
        <v>0</v>
      </c>
      <c r="J30" s="304">
        <v>0</v>
      </c>
    </row>
    <row r="31" spans="1:10" ht="15.6" x14ac:dyDescent="0.3">
      <c r="A31" s="5"/>
      <c r="B31" s="374" t="s">
        <v>530</v>
      </c>
      <c r="C31" s="7" t="s">
        <v>131</v>
      </c>
      <c r="D31" s="321"/>
      <c r="E31" s="544">
        <v>76</v>
      </c>
      <c r="F31" s="304">
        <v>0</v>
      </c>
      <c r="G31" s="545">
        <v>76</v>
      </c>
      <c r="H31" s="544">
        <v>76</v>
      </c>
      <c r="I31" s="304">
        <v>0</v>
      </c>
      <c r="J31" s="546">
        <v>76</v>
      </c>
    </row>
    <row r="32" spans="1:10" ht="15.6" x14ac:dyDescent="0.3">
      <c r="A32" s="5"/>
      <c r="B32" s="374" t="s">
        <v>531</v>
      </c>
      <c r="C32" s="7" t="s">
        <v>132</v>
      </c>
      <c r="D32" s="321"/>
      <c r="E32" s="305">
        <v>0</v>
      </c>
      <c r="F32" s="305">
        <v>0</v>
      </c>
      <c r="G32" s="304">
        <v>0</v>
      </c>
      <c r="H32" s="305">
        <v>0</v>
      </c>
      <c r="I32" s="304">
        <v>0</v>
      </c>
      <c r="J32" s="304">
        <v>0</v>
      </c>
    </row>
    <row r="33" spans="1:10" ht="15.6" x14ac:dyDescent="0.3">
      <c r="A33" s="5"/>
      <c r="B33" s="374" t="s">
        <v>532</v>
      </c>
      <c r="C33" s="7" t="s">
        <v>133</v>
      </c>
      <c r="D33" s="321"/>
      <c r="E33" s="305">
        <v>0</v>
      </c>
      <c r="F33" s="305">
        <v>0</v>
      </c>
      <c r="G33" s="304">
        <v>0</v>
      </c>
      <c r="H33" s="305">
        <v>0</v>
      </c>
      <c r="I33" s="304">
        <v>0</v>
      </c>
      <c r="J33" s="304">
        <v>0</v>
      </c>
    </row>
    <row r="34" spans="1:10" ht="15.6" x14ac:dyDescent="0.3">
      <c r="A34" s="5"/>
      <c r="B34" s="374" t="s">
        <v>533</v>
      </c>
      <c r="C34" s="16" t="s">
        <v>324</v>
      </c>
      <c r="D34" s="321"/>
      <c r="E34" s="544">
        <v>1024121</v>
      </c>
      <c r="F34" s="304">
        <v>0</v>
      </c>
      <c r="G34" s="545">
        <v>1024121</v>
      </c>
      <c r="H34" s="544">
        <v>801707</v>
      </c>
      <c r="I34" s="304">
        <v>0</v>
      </c>
      <c r="J34" s="546">
        <v>801707</v>
      </c>
    </row>
    <row r="35" spans="1:10" ht="15.6" x14ac:dyDescent="0.3">
      <c r="A35" s="5"/>
      <c r="B35" s="374" t="s">
        <v>534</v>
      </c>
      <c r="C35" s="107" t="s">
        <v>134</v>
      </c>
      <c r="D35" s="321"/>
      <c r="E35" s="544">
        <v>76344</v>
      </c>
      <c r="F35" s="304">
        <v>0</v>
      </c>
      <c r="G35" s="545">
        <v>76344</v>
      </c>
      <c r="H35" s="544">
        <v>35807</v>
      </c>
      <c r="I35" s="304">
        <v>0</v>
      </c>
      <c r="J35" s="546">
        <v>35807</v>
      </c>
    </row>
    <row r="36" spans="1:10" ht="15.6" x14ac:dyDescent="0.3">
      <c r="A36" s="5"/>
      <c r="B36" s="374" t="s">
        <v>535</v>
      </c>
      <c r="C36" s="7" t="s">
        <v>135</v>
      </c>
      <c r="D36" s="321"/>
      <c r="E36" s="544">
        <v>3298057</v>
      </c>
      <c r="F36" s="304">
        <v>0</v>
      </c>
      <c r="G36" s="545">
        <v>3298057</v>
      </c>
      <c r="H36" s="544">
        <v>2080538</v>
      </c>
      <c r="I36" s="304">
        <v>0</v>
      </c>
      <c r="J36" s="546">
        <v>2080538</v>
      </c>
    </row>
    <row r="37" spans="1:10" ht="15.6" x14ac:dyDescent="0.3">
      <c r="A37" s="5"/>
      <c r="B37" s="374" t="s">
        <v>536</v>
      </c>
      <c r="C37" s="16" t="s">
        <v>325</v>
      </c>
      <c r="D37" s="321"/>
      <c r="E37" s="544">
        <v>9349</v>
      </c>
      <c r="F37" s="304">
        <v>0</v>
      </c>
      <c r="G37" s="545">
        <v>9349</v>
      </c>
      <c r="H37" s="544">
        <v>3918</v>
      </c>
      <c r="I37" s="304">
        <v>0</v>
      </c>
      <c r="J37" s="546">
        <v>3918</v>
      </c>
    </row>
    <row r="38" spans="1:10" ht="15.6" x14ac:dyDescent="0.3">
      <c r="A38" s="5"/>
      <c r="B38" s="374" t="s">
        <v>537</v>
      </c>
      <c r="C38" s="16" t="s">
        <v>186</v>
      </c>
      <c r="D38" s="321"/>
      <c r="E38" s="305">
        <v>0</v>
      </c>
      <c r="F38" s="304">
        <v>0</v>
      </c>
      <c r="G38" s="304">
        <v>0</v>
      </c>
      <c r="H38" s="305">
        <v>0</v>
      </c>
      <c r="I38" s="304">
        <v>0</v>
      </c>
      <c r="J38" s="304">
        <v>0</v>
      </c>
    </row>
    <row r="39" spans="1:10" ht="15.6" x14ac:dyDescent="0.3">
      <c r="A39" s="5"/>
      <c r="B39" s="374" t="s">
        <v>538</v>
      </c>
      <c r="C39" s="7" t="s">
        <v>187</v>
      </c>
      <c r="D39" s="321"/>
      <c r="E39" s="305">
        <v>0</v>
      </c>
      <c r="F39" s="304">
        <v>0</v>
      </c>
      <c r="G39" s="304">
        <v>0</v>
      </c>
      <c r="H39" s="305">
        <v>0</v>
      </c>
      <c r="I39" s="304">
        <v>0</v>
      </c>
      <c r="J39" s="304">
        <v>0</v>
      </c>
    </row>
    <row r="40" spans="1:10" ht="15.6" x14ac:dyDescent="0.3">
      <c r="A40" s="5"/>
      <c r="B40" s="374" t="s">
        <v>539</v>
      </c>
      <c r="C40" s="7" t="s">
        <v>136</v>
      </c>
      <c r="D40" s="321"/>
      <c r="E40" s="544">
        <v>887569</v>
      </c>
      <c r="F40" s="304">
        <v>0</v>
      </c>
      <c r="G40" s="545">
        <v>887569</v>
      </c>
      <c r="H40" s="544">
        <v>102654</v>
      </c>
      <c r="I40" s="304">
        <v>0</v>
      </c>
      <c r="J40" s="546">
        <v>102654</v>
      </c>
    </row>
    <row r="41" spans="1:10" ht="15.6" x14ac:dyDescent="0.3">
      <c r="A41" s="5"/>
      <c r="B41" s="376" t="s">
        <v>540</v>
      </c>
      <c r="C41" s="7" t="s">
        <v>137</v>
      </c>
      <c r="D41" s="321"/>
      <c r="E41" s="305">
        <v>0</v>
      </c>
      <c r="F41" s="305">
        <v>0</v>
      </c>
      <c r="G41" s="304">
        <v>0</v>
      </c>
      <c r="H41" s="305">
        <v>0</v>
      </c>
      <c r="I41" s="305">
        <v>0</v>
      </c>
      <c r="J41" s="304">
        <v>0</v>
      </c>
    </row>
    <row r="42" spans="1:10" ht="15.6" x14ac:dyDescent="0.3">
      <c r="A42" s="5"/>
      <c r="B42" s="374" t="s">
        <v>541</v>
      </c>
      <c r="C42" s="7" t="s">
        <v>138</v>
      </c>
      <c r="D42" s="321"/>
      <c r="E42" s="305">
        <v>0</v>
      </c>
      <c r="F42" s="305">
        <v>0</v>
      </c>
      <c r="G42" s="304">
        <v>0</v>
      </c>
      <c r="H42" s="305">
        <v>0</v>
      </c>
      <c r="I42" s="305">
        <v>0</v>
      </c>
      <c r="J42" s="304">
        <v>0</v>
      </c>
    </row>
    <row r="43" spans="1:10" ht="15.6" x14ac:dyDescent="0.3">
      <c r="A43" s="5"/>
      <c r="B43" s="374" t="s">
        <v>542</v>
      </c>
      <c r="C43" s="7" t="s">
        <v>139</v>
      </c>
      <c r="D43" s="321"/>
      <c r="E43" s="305">
        <v>0</v>
      </c>
      <c r="F43" s="305">
        <v>0</v>
      </c>
      <c r="G43" s="304">
        <v>0</v>
      </c>
      <c r="H43" s="305">
        <v>0</v>
      </c>
      <c r="I43" s="305">
        <v>0</v>
      </c>
      <c r="J43" s="304">
        <v>0</v>
      </c>
    </row>
    <row r="44" spans="1:10" ht="15.6" x14ac:dyDescent="0.3">
      <c r="A44" s="5"/>
      <c r="B44" s="372" t="s">
        <v>50</v>
      </c>
      <c r="C44" s="10" t="s">
        <v>140</v>
      </c>
      <c r="D44" s="320" t="s">
        <v>344</v>
      </c>
      <c r="E44" s="539">
        <v>4350850</v>
      </c>
      <c r="F44" s="539">
        <v>46759374</v>
      </c>
      <c r="G44" s="539">
        <v>51110224</v>
      </c>
      <c r="H44" s="539">
        <v>6634405</v>
      </c>
      <c r="I44" s="539">
        <v>50549242</v>
      </c>
      <c r="J44" s="548">
        <v>57183647</v>
      </c>
    </row>
    <row r="45" spans="1:10" ht="15.6" x14ac:dyDescent="0.3">
      <c r="A45" s="5"/>
      <c r="B45" s="377" t="s">
        <v>52</v>
      </c>
      <c r="C45" s="133" t="s">
        <v>218</v>
      </c>
      <c r="D45" s="323"/>
      <c r="E45" s="305">
        <v>0</v>
      </c>
      <c r="F45" s="305">
        <v>0</v>
      </c>
      <c r="G45" s="304">
        <v>0</v>
      </c>
      <c r="H45" s="305">
        <v>0</v>
      </c>
      <c r="I45" s="305">
        <v>0</v>
      </c>
      <c r="J45" s="304">
        <v>0</v>
      </c>
    </row>
    <row r="46" spans="1:10" ht="15.6" x14ac:dyDescent="0.3">
      <c r="A46" s="5"/>
      <c r="B46" s="377" t="s">
        <v>199</v>
      </c>
      <c r="C46" s="133" t="s">
        <v>219</v>
      </c>
      <c r="D46" s="323"/>
      <c r="E46" s="305">
        <v>0</v>
      </c>
      <c r="F46" s="305">
        <v>0</v>
      </c>
      <c r="G46" s="304">
        <v>0</v>
      </c>
      <c r="H46" s="305">
        <v>0</v>
      </c>
      <c r="I46" s="305">
        <v>0</v>
      </c>
      <c r="J46" s="304">
        <v>0</v>
      </c>
    </row>
    <row r="47" spans="1:10" ht="15.6" x14ac:dyDescent="0.3">
      <c r="A47" s="5"/>
      <c r="B47" s="377" t="s">
        <v>200</v>
      </c>
      <c r="C47" s="133" t="s">
        <v>220</v>
      </c>
      <c r="D47" s="323"/>
      <c r="E47" s="305">
        <v>0</v>
      </c>
      <c r="F47" s="305">
        <v>0</v>
      </c>
      <c r="G47" s="304">
        <v>0</v>
      </c>
      <c r="H47" s="305">
        <v>0</v>
      </c>
      <c r="I47" s="305">
        <v>0</v>
      </c>
      <c r="J47" s="304">
        <v>0</v>
      </c>
    </row>
    <row r="48" spans="1:10" ht="15.6" x14ac:dyDescent="0.3">
      <c r="A48" s="5"/>
      <c r="B48" s="377" t="s">
        <v>201</v>
      </c>
      <c r="C48" s="133" t="s">
        <v>221</v>
      </c>
      <c r="D48" s="323"/>
      <c r="E48" s="305">
        <v>0</v>
      </c>
      <c r="F48" s="305">
        <v>0</v>
      </c>
      <c r="G48" s="304">
        <v>0</v>
      </c>
      <c r="H48" s="305">
        <v>0</v>
      </c>
      <c r="I48" s="305">
        <v>0</v>
      </c>
      <c r="J48" s="304">
        <v>0</v>
      </c>
    </row>
    <row r="49" spans="1:10" ht="15.6" x14ac:dyDescent="0.3">
      <c r="A49" s="5"/>
      <c r="B49" s="377" t="s">
        <v>54</v>
      </c>
      <c r="C49" s="133" t="s">
        <v>206</v>
      </c>
      <c r="D49" s="323"/>
      <c r="E49" s="549">
        <v>4350850</v>
      </c>
      <c r="F49" s="549">
        <v>46759374</v>
      </c>
      <c r="G49" s="545">
        <v>51110224</v>
      </c>
      <c r="H49" s="549">
        <v>6634405</v>
      </c>
      <c r="I49" s="549">
        <v>50549242</v>
      </c>
      <c r="J49" s="546">
        <v>57183647</v>
      </c>
    </row>
    <row r="50" spans="1:10" ht="15.6" x14ac:dyDescent="0.3">
      <c r="A50" s="5"/>
      <c r="B50" s="376" t="s">
        <v>222</v>
      </c>
      <c r="C50" s="7" t="s">
        <v>195</v>
      </c>
      <c r="D50" s="323"/>
      <c r="E50" s="544">
        <v>4350850</v>
      </c>
      <c r="F50" s="544">
        <v>44482108</v>
      </c>
      <c r="G50" s="544">
        <v>48832958</v>
      </c>
      <c r="H50" s="544">
        <v>6634405</v>
      </c>
      <c r="I50" s="544">
        <v>46742180</v>
      </c>
      <c r="J50" s="550">
        <v>53376585</v>
      </c>
    </row>
    <row r="51" spans="1:10" ht="15.6" x14ac:dyDescent="0.3">
      <c r="A51" s="5"/>
      <c r="B51" s="376" t="s">
        <v>223</v>
      </c>
      <c r="C51" s="7" t="s">
        <v>141</v>
      </c>
      <c r="D51" s="321"/>
      <c r="E51" s="544">
        <v>3158438</v>
      </c>
      <c r="F51" s="547">
        <v>20122825</v>
      </c>
      <c r="G51" s="545">
        <v>23281263</v>
      </c>
      <c r="H51" s="544">
        <v>2796955</v>
      </c>
      <c r="I51" s="547">
        <v>22887142</v>
      </c>
      <c r="J51" s="546">
        <v>25684097</v>
      </c>
    </row>
    <row r="52" spans="1:10" ht="15.6" x14ac:dyDescent="0.3">
      <c r="A52" s="5"/>
      <c r="B52" s="376" t="s">
        <v>224</v>
      </c>
      <c r="C52" s="7" t="s">
        <v>142</v>
      </c>
      <c r="D52" s="321"/>
      <c r="E52" s="544">
        <v>1192412</v>
      </c>
      <c r="F52" s="547">
        <v>24359283</v>
      </c>
      <c r="G52" s="545">
        <v>25551695</v>
      </c>
      <c r="H52" s="544">
        <v>3837450</v>
      </c>
      <c r="I52" s="547">
        <v>23855038</v>
      </c>
      <c r="J52" s="546">
        <v>27692488</v>
      </c>
    </row>
    <row r="53" spans="1:10" ht="15.6" x14ac:dyDescent="0.3">
      <c r="A53" s="5"/>
      <c r="B53" s="376" t="s">
        <v>225</v>
      </c>
      <c r="C53" s="7" t="s">
        <v>332</v>
      </c>
      <c r="D53" s="321"/>
      <c r="E53" s="304">
        <v>0</v>
      </c>
      <c r="F53" s="547">
        <v>2277266</v>
      </c>
      <c r="G53" s="545">
        <v>2277266</v>
      </c>
      <c r="H53" s="304">
        <v>0</v>
      </c>
      <c r="I53" s="547">
        <v>3807062</v>
      </c>
      <c r="J53" s="546">
        <v>3807062</v>
      </c>
    </row>
    <row r="54" spans="1:10" ht="15.6" x14ac:dyDescent="0.3">
      <c r="A54" s="5"/>
      <c r="B54" s="376" t="s">
        <v>56</v>
      </c>
      <c r="C54" s="7" t="s">
        <v>73</v>
      </c>
      <c r="D54" s="321"/>
      <c r="E54" s="305">
        <v>0</v>
      </c>
      <c r="F54" s="305">
        <v>0</v>
      </c>
      <c r="G54" s="304">
        <v>0</v>
      </c>
      <c r="H54" s="305">
        <v>0</v>
      </c>
      <c r="I54" s="305">
        <v>0</v>
      </c>
      <c r="J54" s="304">
        <v>0</v>
      </c>
    </row>
    <row r="55" spans="1:10" ht="15.6" x14ac:dyDescent="0.3">
      <c r="A55" s="5"/>
      <c r="B55" s="372" t="s">
        <v>143</v>
      </c>
      <c r="C55" s="152"/>
      <c r="D55" s="321"/>
      <c r="E55" s="539">
        <v>772820143</v>
      </c>
      <c r="F55" s="539">
        <v>252796994</v>
      </c>
      <c r="G55" s="551">
        <v>1025617137</v>
      </c>
      <c r="H55" s="539">
        <v>569109009</v>
      </c>
      <c r="I55" s="539">
        <v>182060303</v>
      </c>
      <c r="J55" s="543">
        <v>751169312</v>
      </c>
    </row>
    <row r="56" spans="1:10" ht="15.6" x14ac:dyDescent="0.3">
      <c r="A56" s="5"/>
      <c r="B56" s="372" t="s">
        <v>60</v>
      </c>
      <c r="C56" s="10" t="s">
        <v>144</v>
      </c>
      <c r="D56" s="321"/>
      <c r="E56" s="539">
        <v>13595863</v>
      </c>
      <c r="F56" s="539">
        <v>19259338</v>
      </c>
      <c r="G56" s="551">
        <v>32855201</v>
      </c>
      <c r="H56" s="539">
        <v>8229706</v>
      </c>
      <c r="I56" s="539">
        <v>14031401</v>
      </c>
      <c r="J56" s="543">
        <v>22261107</v>
      </c>
    </row>
    <row r="57" spans="1:10" ht="15.6" x14ac:dyDescent="0.3">
      <c r="A57" s="5"/>
      <c r="B57" s="376" t="s">
        <v>543</v>
      </c>
      <c r="C57" s="7" t="s">
        <v>145</v>
      </c>
      <c r="D57" s="321"/>
      <c r="E57" s="305">
        <v>0</v>
      </c>
      <c r="F57" s="305">
        <v>0</v>
      </c>
      <c r="G57" s="304">
        <v>0</v>
      </c>
      <c r="H57" s="305">
        <v>0</v>
      </c>
      <c r="I57" s="305">
        <v>0</v>
      </c>
      <c r="J57" s="304">
        <v>0</v>
      </c>
    </row>
    <row r="58" spans="1:10" ht="15.6" x14ac:dyDescent="0.3">
      <c r="A58" s="5"/>
      <c r="B58" s="376" t="s">
        <v>544</v>
      </c>
      <c r="C58" s="7" t="s">
        <v>146</v>
      </c>
      <c r="D58" s="321"/>
      <c r="E58" s="305">
        <v>0</v>
      </c>
      <c r="F58" s="305">
        <v>0</v>
      </c>
      <c r="G58" s="304">
        <v>0</v>
      </c>
      <c r="H58" s="305">
        <v>0</v>
      </c>
      <c r="I58" s="305">
        <v>0</v>
      </c>
      <c r="J58" s="304">
        <v>0</v>
      </c>
    </row>
    <row r="59" spans="1:10" ht="15.6" x14ac:dyDescent="0.3">
      <c r="A59" s="5"/>
      <c r="B59" s="376" t="s">
        <v>545</v>
      </c>
      <c r="C59" s="7" t="s">
        <v>147</v>
      </c>
      <c r="D59" s="321"/>
      <c r="E59" s="544">
        <v>7351961</v>
      </c>
      <c r="F59" s="547">
        <v>586814</v>
      </c>
      <c r="G59" s="545">
        <v>7938775</v>
      </c>
      <c r="H59" s="544">
        <v>3820057</v>
      </c>
      <c r="I59" s="547">
        <v>857390</v>
      </c>
      <c r="J59" s="546">
        <v>4677447</v>
      </c>
    </row>
    <row r="60" spans="1:10" ht="15.6" x14ac:dyDescent="0.3">
      <c r="A60" s="5"/>
      <c r="B60" s="376" t="s">
        <v>546</v>
      </c>
      <c r="C60" s="7" t="s">
        <v>148</v>
      </c>
      <c r="D60" s="321"/>
      <c r="E60" s="544">
        <v>1369382</v>
      </c>
      <c r="F60" s="547">
        <v>393910</v>
      </c>
      <c r="G60" s="545">
        <v>1763292</v>
      </c>
      <c r="H60" s="544">
        <v>1108114</v>
      </c>
      <c r="I60" s="547">
        <v>417515</v>
      </c>
      <c r="J60" s="546">
        <v>1525629</v>
      </c>
    </row>
    <row r="61" spans="1:10" ht="15.6" x14ac:dyDescent="0.3">
      <c r="A61" s="5"/>
      <c r="B61" s="376" t="s">
        <v>547</v>
      </c>
      <c r="C61" s="7" t="s">
        <v>149</v>
      </c>
      <c r="D61" s="321"/>
      <c r="E61" s="305">
        <v>0</v>
      </c>
      <c r="F61" s="305">
        <v>0</v>
      </c>
      <c r="G61" s="304">
        <v>0</v>
      </c>
      <c r="H61" s="305">
        <v>0</v>
      </c>
      <c r="I61" s="305">
        <v>0</v>
      </c>
      <c r="J61" s="304">
        <v>0</v>
      </c>
    </row>
    <row r="62" spans="1:10" ht="15.6" x14ac:dyDescent="0.3">
      <c r="A62" s="5"/>
      <c r="B62" s="376" t="s">
        <v>548</v>
      </c>
      <c r="C62" s="7" t="s">
        <v>150</v>
      </c>
      <c r="D62" s="321"/>
      <c r="E62" s="305">
        <v>0</v>
      </c>
      <c r="F62" s="305">
        <v>0</v>
      </c>
      <c r="G62" s="304">
        <v>0</v>
      </c>
      <c r="H62" s="305">
        <v>0</v>
      </c>
      <c r="I62" s="305">
        <v>0</v>
      </c>
      <c r="J62" s="304">
        <v>0</v>
      </c>
    </row>
    <row r="63" spans="1:10" ht="15.6" x14ac:dyDescent="0.3">
      <c r="A63" s="5"/>
      <c r="B63" s="376" t="s">
        <v>549</v>
      </c>
      <c r="C63" s="7" t="s">
        <v>151</v>
      </c>
      <c r="D63" s="321"/>
      <c r="E63" s="544">
        <v>1769</v>
      </c>
      <c r="F63" s="547">
        <v>11231390</v>
      </c>
      <c r="G63" s="545">
        <v>11233159</v>
      </c>
      <c r="H63" s="304">
        <v>2659</v>
      </c>
      <c r="I63" s="547">
        <v>6084348</v>
      </c>
      <c r="J63" s="546">
        <v>6087007</v>
      </c>
    </row>
    <row r="64" spans="1:10" ht="15.6" x14ac:dyDescent="0.3">
      <c r="A64" s="5"/>
      <c r="B64" s="376" t="s">
        <v>550</v>
      </c>
      <c r="C64" s="7" t="s">
        <v>152</v>
      </c>
      <c r="D64" s="321"/>
      <c r="E64" s="544">
        <v>4872751</v>
      </c>
      <c r="F64" s="547">
        <v>7047224</v>
      </c>
      <c r="G64" s="545">
        <v>11919975</v>
      </c>
      <c r="H64" s="544">
        <v>3298876</v>
      </c>
      <c r="I64" s="547">
        <v>6672148</v>
      </c>
      <c r="J64" s="546">
        <v>9971024</v>
      </c>
    </row>
    <row r="65" spans="1:10" ht="15.6" x14ac:dyDescent="0.3">
      <c r="A65" s="5"/>
      <c r="B65" s="372" t="s">
        <v>61</v>
      </c>
      <c r="C65" s="10" t="s">
        <v>153</v>
      </c>
      <c r="D65" s="321"/>
      <c r="E65" s="539">
        <v>759224280</v>
      </c>
      <c r="F65" s="539">
        <v>233207876</v>
      </c>
      <c r="G65" s="551">
        <v>992432156</v>
      </c>
      <c r="H65" s="539">
        <v>560879303</v>
      </c>
      <c r="I65" s="539">
        <v>167838231</v>
      </c>
      <c r="J65" s="543">
        <v>728717534</v>
      </c>
    </row>
    <row r="66" spans="1:10" ht="15.6" x14ac:dyDescent="0.3">
      <c r="A66" s="5"/>
      <c r="B66" s="373" t="s">
        <v>551</v>
      </c>
      <c r="C66" s="7" t="s">
        <v>154</v>
      </c>
      <c r="D66" s="321"/>
      <c r="E66" s="544">
        <v>2115</v>
      </c>
      <c r="F66" s="304">
        <v>0</v>
      </c>
      <c r="G66" s="545">
        <v>2115</v>
      </c>
      <c r="H66" s="544">
        <v>49911</v>
      </c>
      <c r="I66" s="304">
        <v>0</v>
      </c>
      <c r="J66" s="546">
        <v>49911</v>
      </c>
    </row>
    <row r="67" spans="1:10" ht="15.6" x14ac:dyDescent="0.3">
      <c r="A67" s="5"/>
      <c r="B67" s="376" t="s">
        <v>552</v>
      </c>
      <c r="C67" s="7" t="s">
        <v>155</v>
      </c>
      <c r="D67" s="321"/>
      <c r="E67" s="544">
        <v>292173419</v>
      </c>
      <c r="F67" s="547">
        <v>48476419</v>
      </c>
      <c r="G67" s="545">
        <v>340649838</v>
      </c>
      <c r="H67" s="544">
        <v>214477839</v>
      </c>
      <c r="I67" s="547">
        <v>35159060</v>
      </c>
      <c r="J67" s="546">
        <v>249636899</v>
      </c>
    </row>
    <row r="68" spans="1:10" ht="15.6" x14ac:dyDescent="0.3">
      <c r="A68" s="5"/>
      <c r="B68" s="373" t="s">
        <v>553</v>
      </c>
      <c r="C68" s="7" t="s">
        <v>156</v>
      </c>
      <c r="D68" s="321"/>
      <c r="E68" s="544">
        <v>20703284</v>
      </c>
      <c r="F68" s="547">
        <v>10911333</v>
      </c>
      <c r="G68" s="545">
        <v>31614617</v>
      </c>
      <c r="H68" s="544">
        <v>10349977</v>
      </c>
      <c r="I68" s="547">
        <v>7355924</v>
      </c>
      <c r="J68" s="546">
        <v>17705901</v>
      </c>
    </row>
    <row r="69" spans="1:10" ht="15.6" x14ac:dyDescent="0.3">
      <c r="A69" s="5"/>
      <c r="B69" s="376" t="s">
        <v>554</v>
      </c>
      <c r="C69" s="7" t="s">
        <v>157</v>
      </c>
      <c r="D69" s="321"/>
      <c r="E69" s="305">
        <v>0</v>
      </c>
      <c r="F69" s="305">
        <v>0</v>
      </c>
      <c r="G69" s="304">
        <v>0</v>
      </c>
      <c r="H69" s="305">
        <v>0</v>
      </c>
      <c r="I69" s="305">
        <v>0</v>
      </c>
      <c r="J69" s="304">
        <v>0</v>
      </c>
    </row>
    <row r="70" spans="1:10" ht="15.6" x14ac:dyDescent="0.3">
      <c r="A70" s="5"/>
      <c r="B70" s="373" t="s">
        <v>555</v>
      </c>
      <c r="C70" s="7" t="s">
        <v>158</v>
      </c>
      <c r="D70" s="321"/>
      <c r="E70" s="544">
        <v>66370446</v>
      </c>
      <c r="F70" s="547">
        <v>5224017</v>
      </c>
      <c r="G70" s="545">
        <v>71594463</v>
      </c>
      <c r="H70" s="544">
        <v>57526765</v>
      </c>
      <c r="I70" s="547">
        <v>3214423</v>
      </c>
      <c r="J70" s="546">
        <v>60741188</v>
      </c>
    </row>
    <row r="71" spans="1:10" ht="15.6" x14ac:dyDescent="0.3">
      <c r="A71" s="5"/>
      <c r="B71" s="376" t="s">
        <v>556</v>
      </c>
      <c r="C71" s="7" t="s">
        <v>159</v>
      </c>
      <c r="D71" s="321"/>
      <c r="E71" s="544">
        <v>379738943</v>
      </c>
      <c r="F71" s="547">
        <v>168596107</v>
      </c>
      <c r="G71" s="545">
        <v>548335050</v>
      </c>
      <c r="H71" s="544">
        <v>278239866</v>
      </c>
      <c r="I71" s="547">
        <v>122108824</v>
      </c>
      <c r="J71" s="546">
        <v>400348690</v>
      </c>
    </row>
    <row r="72" spans="1:10" ht="15.6" x14ac:dyDescent="0.3">
      <c r="A72" s="5"/>
      <c r="B72" s="376" t="s">
        <v>557</v>
      </c>
      <c r="C72" s="7" t="s">
        <v>160</v>
      </c>
      <c r="D72" s="321"/>
      <c r="E72" s="544">
        <v>236073</v>
      </c>
      <c r="F72" s="305">
        <v>0</v>
      </c>
      <c r="G72" s="545">
        <v>236073</v>
      </c>
      <c r="H72" s="544">
        <v>234945</v>
      </c>
      <c r="I72" s="305">
        <v>0</v>
      </c>
      <c r="J72" s="546">
        <v>234945</v>
      </c>
    </row>
    <row r="73" spans="1:10" ht="15.6" x14ac:dyDescent="0.3">
      <c r="A73" s="5"/>
      <c r="B73" s="372" t="s">
        <v>62</v>
      </c>
      <c r="C73" s="22" t="s">
        <v>161</v>
      </c>
      <c r="D73" s="321"/>
      <c r="E73" s="303">
        <v>0</v>
      </c>
      <c r="F73" s="552">
        <v>329780</v>
      </c>
      <c r="G73" s="551">
        <v>329780</v>
      </c>
      <c r="H73" s="303">
        <v>0</v>
      </c>
      <c r="I73" s="552">
        <v>190671</v>
      </c>
      <c r="J73" s="543">
        <v>190671</v>
      </c>
    </row>
    <row r="74" spans="1:10" ht="15.6" x14ac:dyDescent="0.3">
      <c r="A74" s="5"/>
      <c r="B74" s="374"/>
      <c r="C74" s="16"/>
      <c r="D74" s="321"/>
      <c r="E74" s="544"/>
      <c r="F74" s="553"/>
      <c r="G74" s="554"/>
      <c r="H74" s="544"/>
      <c r="I74" s="553"/>
      <c r="J74" s="546"/>
    </row>
    <row r="75" spans="1:10" ht="15.6" x14ac:dyDescent="0.3">
      <c r="A75" s="27"/>
      <c r="B75" s="378"/>
      <c r="C75" s="157" t="s">
        <v>162</v>
      </c>
      <c r="D75" s="30"/>
      <c r="E75" s="555">
        <v>793157893</v>
      </c>
      <c r="F75" s="555">
        <v>310912821</v>
      </c>
      <c r="G75" s="556">
        <v>1104070714</v>
      </c>
      <c r="H75" s="555">
        <v>584740059</v>
      </c>
      <c r="I75" s="555">
        <v>245240401</v>
      </c>
      <c r="J75" s="557">
        <v>829980460</v>
      </c>
    </row>
    <row r="79" spans="1:10" x14ac:dyDescent="0.25">
      <c r="E79" s="231">
        <f t="shared" ref="E79:J79" si="0">+E9-E10-E27-E44</f>
        <v>0</v>
      </c>
      <c r="F79" s="231">
        <f t="shared" si="0"/>
        <v>0</v>
      </c>
      <c r="G79" s="231">
        <f t="shared" si="0"/>
        <v>0</v>
      </c>
      <c r="H79" s="231">
        <f t="shared" si="0"/>
        <v>0</v>
      </c>
      <c r="I79" s="231">
        <f t="shared" si="0"/>
        <v>0</v>
      </c>
      <c r="J79" s="231">
        <f t="shared" si="0"/>
        <v>0</v>
      </c>
    </row>
    <row r="80" spans="1:10" x14ac:dyDescent="0.25">
      <c r="E80" s="231">
        <f t="shared" ref="E80:J80" si="1">+E10-E11-E15-E18-E21-E22-E25-E26</f>
        <v>0</v>
      </c>
      <c r="F80" s="231">
        <f t="shared" si="1"/>
        <v>0</v>
      </c>
      <c r="G80" s="231">
        <f t="shared" si="1"/>
        <v>0</v>
      </c>
      <c r="H80" s="231">
        <f t="shared" si="1"/>
        <v>0</v>
      </c>
      <c r="I80" s="231">
        <f t="shared" si="1"/>
        <v>0</v>
      </c>
      <c r="J80" s="231">
        <f t="shared" si="1"/>
        <v>0</v>
      </c>
    </row>
    <row r="81" spans="5:10" x14ac:dyDescent="0.25">
      <c r="E81" s="231">
        <f t="shared" ref="E81:J81" si="2">+E11-E12-E13-E14</f>
        <v>0</v>
      </c>
      <c r="F81" s="231">
        <f t="shared" si="2"/>
        <v>0</v>
      </c>
      <c r="G81" s="231">
        <f t="shared" si="2"/>
        <v>0</v>
      </c>
      <c r="H81" s="231">
        <f t="shared" si="2"/>
        <v>0</v>
      </c>
      <c r="I81" s="231">
        <f t="shared" si="2"/>
        <v>0</v>
      </c>
      <c r="J81" s="231">
        <f t="shared" si="2"/>
        <v>0</v>
      </c>
    </row>
    <row r="82" spans="5:10" x14ac:dyDescent="0.25">
      <c r="E82" s="231">
        <f t="shared" ref="E82:J82" si="3">+E15-E16-E17</f>
        <v>0</v>
      </c>
      <c r="F82" s="231">
        <f t="shared" si="3"/>
        <v>0</v>
      </c>
      <c r="G82" s="231">
        <f t="shared" si="3"/>
        <v>0</v>
      </c>
      <c r="H82" s="231">
        <f t="shared" si="3"/>
        <v>0</v>
      </c>
      <c r="I82" s="231">
        <f t="shared" si="3"/>
        <v>0</v>
      </c>
      <c r="J82" s="231">
        <f t="shared" si="3"/>
        <v>0</v>
      </c>
    </row>
    <row r="83" spans="5:10" x14ac:dyDescent="0.25">
      <c r="E83" s="231">
        <f t="shared" ref="E83:J83" si="4">+E22-E23-E24</f>
        <v>0</v>
      </c>
      <c r="F83" s="231">
        <f t="shared" si="4"/>
        <v>0</v>
      </c>
      <c r="G83" s="231">
        <f t="shared" si="4"/>
        <v>0</v>
      </c>
      <c r="H83" s="231">
        <f t="shared" si="4"/>
        <v>0</v>
      </c>
      <c r="I83" s="231">
        <f t="shared" si="4"/>
        <v>0</v>
      </c>
      <c r="J83" s="231">
        <f t="shared" si="4"/>
        <v>0</v>
      </c>
    </row>
    <row r="84" spans="5:10" x14ac:dyDescent="0.25">
      <c r="E84" s="231">
        <f t="shared" ref="E84:J84" si="5">+E27-E28-E41</f>
        <v>0</v>
      </c>
      <c r="F84" s="231">
        <f t="shared" si="5"/>
        <v>0</v>
      </c>
      <c r="G84" s="231">
        <f t="shared" si="5"/>
        <v>0</v>
      </c>
      <c r="H84" s="231">
        <f t="shared" si="5"/>
        <v>0</v>
      </c>
      <c r="I84" s="231">
        <f t="shared" si="5"/>
        <v>0</v>
      </c>
      <c r="J84" s="231">
        <f t="shared" si="5"/>
        <v>0</v>
      </c>
    </row>
    <row r="85" spans="5:10" x14ac:dyDescent="0.25">
      <c r="E85" s="231">
        <f t="shared" ref="E85:J85" si="6">+E28-SUM(E29:E40)</f>
        <v>0</v>
      </c>
      <c r="F85" s="231">
        <f t="shared" si="6"/>
        <v>0</v>
      </c>
      <c r="G85" s="231">
        <f t="shared" si="6"/>
        <v>0</v>
      </c>
      <c r="H85" s="231">
        <f t="shared" si="6"/>
        <v>0</v>
      </c>
      <c r="I85" s="231">
        <f t="shared" si="6"/>
        <v>0</v>
      </c>
      <c r="J85" s="231">
        <f t="shared" si="6"/>
        <v>0</v>
      </c>
    </row>
    <row r="86" spans="5:10" x14ac:dyDescent="0.25">
      <c r="E86" s="231">
        <f t="shared" ref="E86:J86" si="7">+E41-E42-E43</f>
        <v>0</v>
      </c>
      <c r="F86" s="231">
        <f t="shared" si="7"/>
        <v>0</v>
      </c>
      <c r="G86" s="231">
        <f t="shared" si="7"/>
        <v>0</v>
      </c>
      <c r="H86" s="231">
        <f t="shared" si="7"/>
        <v>0</v>
      </c>
      <c r="I86" s="231">
        <f t="shared" si="7"/>
        <v>0</v>
      </c>
      <c r="J86" s="231">
        <f t="shared" si="7"/>
        <v>0</v>
      </c>
    </row>
    <row r="87" spans="5:10" x14ac:dyDescent="0.25">
      <c r="E87" s="231">
        <f t="shared" ref="E87:J87" si="8">+E44-E45-E49-E54</f>
        <v>0</v>
      </c>
      <c r="F87" s="231">
        <f t="shared" si="8"/>
        <v>0</v>
      </c>
      <c r="G87" s="231">
        <f t="shared" si="8"/>
        <v>0</v>
      </c>
      <c r="H87" s="231">
        <f t="shared" si="8"/>
        <v>0</v>
      </c>
      <c r="I87" s="231">
        <f t="shared" si="8"/>
        <v>0</v>
      </c>
      <c r="J87" s="231">
        <f t="shared" si="8"/>
        <v>0</v>
      </c>
    </row>
    <row r="88" spans="5:10" x14ac:dyDescent="0.25">
      <c r="E88" s="231">
        <f t="shared" ref="E88:J88" si="9">+E45-E46-E47-E48</f>
        <v>0</v>
      </c>
      <c r="F88" s="231">
        <f t="shared" si="9"/>
        <v>0</v>
      </c>
      <c r="G88" s="231">
        <f t="shared" si="9"/>
        <v>0</v>
      </c>
      <c r="H88" s="231">
        <f t="shared" si="9"/>
        <v>0</v>
      </c>
      <c r="I88" s="231">
        <f t="shared" si="9"/>
        <v>0</v>
      </c>
      <c r="J88" s="231">
        <f t="shared" si="9"/>
        <v>0</v>
      </c>
    </row>
    <row r="89" spans="5:10" x14ac:dyDescent="0.25">
      <c r="E89" s="231">
        <f t="shared" ref="E89:J89" si="10">+E49-E50-E53</f>
        <v>0</v>
      </c>
      <c r="F89" s="231">
        <f t="shared" si="10"/>
        <v>0</v>
      </c>
      <c r="G89" s="231">
        <f t="shared" si="10"/>
        <v>0</v>
      </c>
      <c r="H89" s="231">
        <f t="shared" si="10"/>
        <v>0</v>
      </c>
      <c r="I89" s="231">
        <f t="shared" si="10"/>
        <v>0</v>
      </c>
      <c r="J89" s="231">
        <f t="shared" si="10"/>
        <v>0</v>
      </c>
    </row>
    <row r="90" spans="5:10" x14ac:dyDescent="0.25">
      <c r="E90" s="231">
        <f t="shared" ref="E90:J90" si="11">+E50-E51-E52</f>
        <v>0</v>
      </c>
      <c r="F90" s="231">
        <f t="shared" si="11"/>
        <v>0</v>
      </c>
      <c r="G90" s="231">
        <f t="shared" si="11"/>
        <v>0</v>
      </c>
      <c r="H90" s="231">
        <f t="shared" si="11"/>
        <v>0</v>
      </c>
      <c r="I90" s="231">
        <f t="shared" si="11"/>
        <v>0</v>
      </c>
      <c r="J90" s="231">
        <f t="shared" si="11"/>
        <v>0</v>
      </c>
    </row>
    <row r="91" spans="5:10" x14ac:dyDescent="0.25">
      <c r="E91" s="231">
        <f t="shared" ref="E91:J91" si="12">+E55-E56-E65-E73</f>
        <v>0</v>
      </c>
      <c r="F91" s="231">
        <f t="shared" si="12"/>
        <v>0</v>
      </c>
      <c r="G91" s="231">
        <f t="shared" si="12"/>
        <v>0</v>
      </c>
      <c r="H91" s="231">
        <f t="shared" si="12"/>
        <v>0</v>
      </c>
      <c r="I91" s="231">
        <f t="shared" si="12"/>
        <v>0</v>
      </c>
      <c r="J91" s="231">
        <f t="shared" si="12"/>
        <v>0</v>
      </c>
    </row>
    <row r="92" spans="5:10" x14ac:dyDescent="0.25">
      <c r="E92" s="231">
        <f t="shared" ref="E92:J92" si="13">+E56-SUM(E57:E64)</f>
        <v>0</v>
      </c>
      <c r="F92" s="231">
        <f t="shared" si="13"/>
        <v>0</v>
      </c>
      <c r="G92" s="231">
        <f t="shared" si="13"/>
        <v>0</v>
      </c>
      <c r="H92" s="231">
        <f t="shared" si="13"/>
        <v>0</v>
      </c>
      <c r="I92" s="231">
        <f t="shared" si="13"/>
        <v>0</v>
      </c>
      <c r="J92" s="231">
        <f t="shared" si="13"/>
        <v>0</v>
      </c>
    </row>
    <row r="93" spans="5:10" x14ac:dyDescent="0.25">
      <c r="E93" s="231">
        <f t="shared" ref="E93:J93" si="14">+E65-SUM(E66:E72)</f>
        <v>0</v>
      </c>
      <c r="F93" s="231">
        <f t="shared" si="14"/>
        <v>0</v>
      </c>
      <c r="G93" s="231">
        <f t="shared" si="14"/>
        <v>0</v>
      </c>
      <c r="H93" s="231">
        <f t="shared" si="14"/>
        <v>0</v>
      </c>
      <c r="I93" s="231">
        <f t="shared" si="14"/>
        <v>0</v>
      </c>
      <c r="J93" s="231">
        <f t="shared" si="14"/>
        <v>0</v>
      </c>
    </row>
    <row r="94" spans="5:10" x14ac:dyDescent="0.25">
      <c r="E94" s="231">
        <f>+E75-E9-E55</f>
        <v>0</v>
      </c>
      <c r="F94" s="231">
        <f>+F75-F9-F55</f>
        <v>0</v>
      </c>
      <c r="G94" s="231">
        <f t="shared" ref="G94:J94" si="15">+G75-G9-G55</f>
        <v>0</v>
      </c>
      <c r="H94" s="231">
        <f t="shared" si="15"/>
        <v>0</v>
      </c>
      <c r="I94" s="231">
        <f t="shared" si="15"/>
        <v>0</v>
      </c>
      <c r="J94" s="231">
        <f t="shared" si="15"/>
        <v>0</v>
      </c>
    </row>
    <row r="95" spans="5:10" x14ac:dyDescent="0.25">
      <c r="E95" s="231"/>
    </row>
    <row r="96" spans="5:10" x14ac:dyDescent="0.25">
      <c r="E96" s="231"/>
    </row>
  </sheetData>
  <mergeCells count="7">
    <mergeCell ref="E4:G4"/>
    <mergeCell ref="H4:J4"/>
    <mergeCell ref="B2:C3"/>
    <mergeCell ref="E3:G3"/>
    <mergeCell ref="H3:J3"/>
    <mergeCell ref="E2:G2"/>
    <mergeCell ref="H2:J2"/>
  </mergeCells>
  <phoneticPr fontId="0" type="noConversion"/>
  <pageMargins left="0.39370078740157483" right="0.39370078740157483" top="0.70866141732283472" bottom="0.78740157480314965" header="0.51181102362204722" footer="0.39370078740157483"/>
  <pageSetup paperSize="9" scale="53" orientation="portrait" r:id="rId1"/>
  <headerFooter alignWithMargins="0">
    <oddFooter>&amp;CEkteki dipnotlar bu finansal tabloların tamamlayıcısıdır.
6</oddFooter>
    <evenFooter>&amp;L&amp;"calibri,Regular"&amp;10Genele Açık / Public</evenFooter>
    <firstFooter>&amp;L&amp;"calibri,Regular"&amp;10Genele Açık / Public</first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  <pageSetUpPr fitToPage="1"/>
  </sheetPr>
  <dimension ref="B1:N96"/>
  <sheetViews>
    <sheetView view="pageBreakPreview" zoomScale="60" zoomScaleNormal="70" workbookViewId="0"/>
  </sheetViews>
  <sheetFormatPr defaultColWidth="9.109375" defaultRowHeight="15.6" x14ac:dyDescent="0.3"/>
  <cols>
    <col min="1" max="1" width="3.109375" style="117" customWidth="1"/>
    <col min="2" max="2" width="3.44140625" style="31" customWidth="1"/>
    <col min="3" max="3" width="9.109375" style="32" bestFit="1" customWidth="1"/>
    <col min="4" max="4" width="104.109375" style="31" bestFit="1" customWidth="1"/>
    <col min="5" max="5" width="8.33203125" style="31" bestFit="1" customWidth="1"/>
    <col min="6" max="6" width="29.6640625" style="155" customWidth="1"/>
    <col min="7" max="7" width="19.88671875" style="155" hidden="1" customWidth="1"/>
    <col min="8" max="8" width="29.6640625" style="155" customWidth="1"/>
    <col min="9" max="9" width="19.88671875" style="155" hidden="1" customWidth="1"/>
    <col min="10" max="10" width="1.109375" style="117" customWidth="1"/>
    <col min="11" max="11" width="9.109375" style="117"/>
    <col min="12" max="12" width="13" style="247" hidden="1" customWidth="1"/>
    <col min="13" max="13" width="7.44140625" style="117" hidden="1" customWidth="1"/>
    <col min="14" max="14" width="13.6640625" style="247" hidden="1" customWidth="1"/>
    <col min="15" max="15" width="9.109375" style="117" customWidth="1"/>
    <col min="16" max="16384" width="9.109375" style="117"/>
  </cols>
  <sheetData>
    <row r="1" spans="2:14" x14ac:dyDescent="0.3">
      <c r="B1" s="7"/>
      <c r="C1" s="6"/>
      <c r="D1" s="7"/>
      <c r="E1" s="7"/>
      <c r="F1" s="7"/>
      <c r="G1" s="7"/>
      <c r="H1" s="187"/>
      <c r="I1" s="187"/>
    </row>
    <row r="2" spans="2:14" x14ac:dyDescent="0.3">
      <c r="B2" s="189"/>
      <c r="C2" s="190"/>
      <c r="D2" s="190"/>
      <c r="E2" s="190"/>
      <c r="F2" s="190"/>
      <c r="G2" s="190"/>
      <c r="H2" s="195"/>
      <c r="I2" s="195"/>
    </row>
    <row r="3" spans="2:14" x14ac:dyDescent="0.3">
      <c r="B3" s="607" t="s">
        <v>567</v>
      </c>
      <c r="C3" s="608"/>
      <c r="D3" s="608"/>
      <c r="E3" s="608"/>
      <c r="F3" s="608"/>
      <c r="G3" s="608"/>
      <c r="H3" s="609"/>
      <c r="I3" s="568"/>
    </row>
    <row r="4" spans="2:14" x14ac:dyDescent="0.3">
      <c r="B4" s="27"/>
      <c r="C4" s="28"/>
      <c r="D4" s="29"/>
      <c r="E4" s="29"/>
      <c r="F4" s="436"/>
      <c r="G4" s="436"/>
      <c r="H4" s="188"/>
      <c r="I4" s="188"/>
    </row>
    <row r="5" spans="2:14" x14ac:dyDescent="0.3">
      <c r="B5" s="5"/>
      <c r="C5" s="6"/>
      <c r="D5" s="7"/>
      <c r="E5" s="163"/>
      <c r="F5" s="562" t="s">
        <v>358</v>
      </c>
      <c r="G5" s="565"/>
      <c r="H5" s="570" t="s">
        <v>358</v>
      </c>
      <c r="I5" s="565"/>
      <c r="J5" s="117" t="s">
        <v>372</v>
      </c>
    </row>
    <row r="6" spans="2:14" ht="15.6" customHeight="1" x14ac:dyDescent="0.3">
      <c r="B6" s="5"/>
      <c r="C6" s="6"/>
      <c r="D6" s="7"/>
      <c r="E6" s="163"/>
      <c r="F6" s="563" t="s">
        <v>305</v>
      </c>
      <c r="G6" s="566"/>
      <c r="H6" s="569" t="s">
        <v>305</v>
      </c>
      <c r="I6" s="566"/>
    </row>
    <row r="7" spans="2:14" x14ac:dyDescent="0.3">
      <c r="B7" s="5"/>
      <c r="C7" s="9"/>
      <c r="D7" s="10" t="s">
        <v>163</v>
      </c>
      <c r="E7" s="166" t="s">
        <v>2</v>
      </c>
      <c r="F7" s="564" t="s">
        <v>0</v>
      </c>
      <c r="G7" s="567"/>
      <c r="H7" s="570" t="s">
        <v>1</v>
      </c>
      <c r="I7" s="567"/>
    </row>
    <row r="8" spans="2:14" ht="15.75" customHeight="1" x14ac:dyDescent="0.3">
      <c r="B8" s="5"/>
      <c r="C8" s="6"/>
      <c r="D8" s="7"/>
      <c r="E8" s="612" t="s">
        <v>363</v>
      </c>
      <c r="F8" s="614" t="s">
        <v>606</v>
      </c>
      <c r="G8" s="610" t="s">
        <v>600</v>
      </c>
      <c r="H8" s="614" t="s">
        <v>607</v>
      </c>
      <c r="I8" s="610" t="s">
        <v>601</v>
      </c>
    </row>
    <row r="9" spans="2:14" x14ac:dyDescent="0.3">
      <c r="B9" s="27"/>
      <c r="C9" s="28"/>
      <c r="D9" s="193"/>
      <c r="E9" s="613"/>
      <c r="F9" s="615"/>
      <c r="G9" s="611"/>
      <c r="H9" s="615"/>
      <c r="I9" s="611"/>
    </row>
    <row r="10" spans="2:14" x14ac:dyDescent="0.3">
      <c r="B10" s="26"/>
      <c r="C10" s="335" t="s">
        <v>36</v>
      </c>
      <c r="D10" s="325" t="s">
        <v>431</v>
      </c>
      <c r="E10" s="164" t="s">
        <v>343</v>
      </c>
      <c r="F10" s="234">
        <v>14979063</v>
      </c>
      <c r="G10" s="314">
        <f>+F10-L10</f>
        <v>0</v>
      </c>
      <c r="H10" s="234">
        <v>6382801</v>
      </c>
      <c r="I10" s="234">
        <f>+H10-N10</f>
        <v>0</v>
      </c>
      <c r="J10" s="117" t="s">
        <v>372</v>
      </c>
      <c r="L10" s="247">
        <v>14979063</v>
      </c>
      <c r="N10" s="247">
        <v>6382801</v>
      </c>
    </row>
    <row r="11" spans="2:14" x14ac:dyDescent="0.3">
      <c r="B11" s="5"/>
      <c r="C11" s="336" t="s">
        <v>4</v>
      </c>
      <c r="D11" s="326" t="s">
        <v>190</v>
      </c>
      <c r="E11" s="164"/>
      <c r="F11" s="246">
        <v>9417102</v>
      </c>
      <c r="G11" s="315">
        <f>+F11-L11</f>
        <v>0</v>
      </c>
      <c r="H11" s="246">
        <v>4727615</v>
      </c>
      <c r="I11" s="233">
        <f t="shared" ref="I11:I73" si="0">+H11-N11</f>
        <v>0</v>
      </c>
      <c r="L11" s="247">
        <v>9417102</v>
      </c>
      <c r="N11" s="247">
        <v>4727615</v>
      </c>
    </row>
    <row r="12" spans="2:14" x14ac:dyDescent="0.3">
      <c r="B12" s="5"/>
      <c r="C12" s="336" t="s">
        <v>21</v>
      </c>
      <c r="D12" s="326" t="s">
        <v>188</v>
      </c>
      <c r="E12" s="164"/>
      <c r="F12" s="246">
        <v>41799</v>
      </c>
      <c r="G12" s="315">
        <f>+F12-L12</f>
        <v>0</v>
      </c>
      <c r="H12" s="246">
        <v>116906</v>
      </c>
      <c r="I12" s="233">
        <f t="shared" si="0"/>
        <v>0</v>
      </c>
      <c r="L12" s="247">
        <v>41799</v>
      </c>
      <c r="N12" s="247">
        <v>116906</v>
      </c>
    </row>
    <row r="13" spans="2:14" x14ac:dyDescent="0.3">
      <c r="B13" s="5"/>
      <c r="C13" s="336" t="s">
        <v>65</v>
      </c>
      <c r="D13" s="326" t="s">
        <v>239</v>
      </c>
      <c r="E13" s="164"/>
      <c r="F13" s="246">
        <v>27132</v>
      </c>
      <c r="G13" s="315">
        <f t="shared" ref="G13" si="1">+F13-L13</f>
        <v>0</v>
      </c>
      <c r="H13" s="246">
        <v>1320</v>
      </c>
      <c r="I13" s="233">
        <f t="shared" si="0"/>
        <v>0</v>
      </c>
      <c r="L13" s="247">
        <v>27132</v>
      </c>
      <c r="N13" s="247">
        <v>1320</v>
      </c>
    </row>
    <row r="14" spans="2:14" x14ac:dyDescent="0.3">
      <c r="B14" s="5"/>
      <c r="C14" s="336" t="s">
        <v>66</v>
      </c>
      <c r="D14" s="326" t="s">
        <v>240</v>
      </c>
      <c r="E14" s="164"/>
      <c r="F14" s="246">
        <v>0</v>
      </c>
      <c r="G14" s="315">
        <f>+F14-L14</f>
        <v>0</v>
      </c>
      <c r="H14" s="246">
        <v>548</v>
      </c>
      <c r="I14" s="233">
        <f t="shared" si="0"/>
        <v>0</v>
      </c>
      <c r="L14" s="247">
        <v>0</v>
      </c>
      <c r="N14" s="247">
        <v>548</v>
      </c>
    </row>
    <row r="15" spans="2:14" x14ac:dyDescent="0.3">
      <c r="B15" s="5"/>
      <c r="C15" s="336" t="s">
        <v>67</v>
      </c>
      <c r="D15" s="326" t="s">
        <v>184</v>
      </c>
      <c r="E15" s="164"/>
      <c r="F15" s="246">
        <v>5253212</v>
      </c>
      <c r="G15" s="315">
        <f>+F15-L15</f>
        <v>0</v>
      </c>
      <c r="H15" s="246">
        <v>1434931</v>
      </c>
      <c r="I15" s="233">
        <f t="shared" si="0"/>
        <v>0</v>
      </c>
      <c r="L15" s="247">
        <v>5253212</v>
      </c>
      <c r="N15" s="247">
        <v>1434931</v>
      </c>
    </row>
    <row r="16" spans="2:14" x14ac:dyDescent="0.3">
      <c r="B16" s="5"/>
      <c r="C16" s="336" t="s">
        <v>241</v>
      </c>
      <c r="D16" s="326" t="s">
        <v>391</v>
      </c>
      <c r="E16" s="164"/>
      <c r="F16" s="246">
        <v>94515</v>
      </c>
      <c r="G16" s="315">
        <f>+F16-L16</f>
        <v>0</v>
      </c>
      <c r="H16" s="246">
        <v>57083</v>
      </c>
      <c r="I16" s="233">
        <f t="shared" si="0"/>
        <v>0</v>
      </c>
      <c r="L16" s="247">
        <v>94515</v>
      </c>
      <c r="N16" s="247">
        <v>57083</v>
      </c>
    </row>
    <row r="17" spans="2:14" x14ac:dyDescent="0.3">
      <c r="B17" s="5"/>
      <c r="C17" s="336" t="s">
        <v>242</v>
      </c>
      <c r="D17" s="326" t="s">
        <v>432</v>
      </c>
      <c r="E17" s="164"/>
      <c r="F17" s="246">
        <v>4048902</v>
      </c>
      <c r="G17" s="315">
        <f>+F17-L17</f>
        <v>0</v>
      </c>
      <c r="H17" s="246">
        <v>1258981</v>
      </c>
      <c r="I17" s="233">
        <f t="shared" si="0"/>
        <v>0</v>
      </c>
      <c r="L17" s="247">
        <v>4048902</v>
      </c>
      <c r="N17" s="247">
        <v>1258981</v>
      </c>
    </row>
    <row r="18" spans="2:14" x14ac:dyDescent="0.3">
      <c r="B18" s="5"/>
      <c r="C18" s="336" t="s">
        <v>243</v>
      </c>
      <c r="D18" s="326" t="s">
        <v>433</v>
      </c>
      <c r="E18" s="164"/>
      <c r="F18" s="246">
        <v>1109795</v>
      </c>
      <c r="G18" s="315">
        <f>+F18-L18</f>
        <v>0</v>
      </c>
      <c r="H18" s="246">
        <v>118867</v>
      </c>
      <c r="I18" s="233">
        <f t="shared" si="0"/>
        <v>0</v>
      </c>
      <c r="L18" s="247">
        <v>1109795</v>
      </c>
      <c r="N18" s="247">
        <v>118867</v>
      </c>
    </row>
    <row r="19" spans="2:14" x14ac:dyDescent="0.3">
      <c r="B19" s="5"/>
      <c r="C19" s="336" t="s">
        <v>164</v>
      </c>
      <c r="D19" s="326" t="s">
        <v>185</v>
      </c>
      <c r="E19" s="164"/>
      <c r="F19" s="246">
        <v>154188</v>
      </c>
      <c r="G19" s="315">
        <f t="shared" ref="G19:G71" si="2">+F19-L19</f>
        <v>0</v>
      </c>
      <c r="H19" s="246">
        <v>45823</v>
      </c>
      <c r="I19" s="233">
        <f t="shared" si="0"/>
        <v>0</v>
      </c>
      <c r="L19" s="247">
        <v>154188</v>
      </c>
      <c r="N19" s="247">
        <v>45823</v>
      </c>
    </row>
    <row r="20" spans="2:14" x14ac:dyDescent="0.3">
      <c r="B20" s="5"/>
      <c r="C20" s="336" t="s">
        <v>244</v>
      </c>
      <c r="D20" s="327" t="s">
        <v>434</v>
      </c>
      <c r="E20" s="164"/>
      <c r="F20" s="246">
        <v>85630</v>
      </c>
      <c r="G20" s="315">
        <f>+F20-L20</f>
        <v>0</v>
      </c>
      <c r="H20" s="246">
        <v>55658</v>
      </c>
      <c r="I20" s="233">
        <f t="shared" si="0"/>
        <v>0</v>
      </c>
      <c r="L20" s="247">
        <v>85630</v>
      </c>
      <c r="N20" s="247">
        <v>55658</v>
      </c>
    </row>
    <row r="21" spans="2:14" x14ac:dyDescent="0.3">
      <c r="B21" s="5"/>
      <c r="C21" s="337" t="s">
        <v>38</v>
      </c>
      <c r="D21" s="328" t="s">
        <v>435</v>
      </c>
      <c r="E21" s="164" t="s">
        <v>344</v>
      </c>
      <c r="F21" s="235">
        <v>7621113</v>
      </c>
      <c r="G21" s="316">
        <f t="shared" si="2"/>
        <v>0</v>
      </c>
      <c r="H21" s="235">
        <v>3959119</v>
      </c>
      <c r="I21" s="235">
        <f t="shared" si="0"/>
        <v>0</v>
      </c>
      <c r="L21" s="247">
        <v>7621113</v>
      </c>
      <c r="N21" s="247">
        <v>3959119</v>
      </c>
    </row>
    <row r="22" spans="2:14" x14ac:dyDescent="0.3">
      <c r="B22" s="26"/>
      <c r="C22" s="338" t="s">
        <v>39</v>
      </c>
      <c r="D22" s="329" t="s">
        <v>191</v>
      </c>
      <c r="E22" s="164"/>
      <c r="F22" s="246">
        <v>5308973</v>
      </c>
      <c r="G22" s="413">
        <f t="shared" si="2"/>
        <v>0</v>
      </c>
      <c r="H22" s="246">
        <v>1863038</v>
      </c>
      <c r="I22" s="246">
        <f t="shared" si="0"/>
        <v>0</v>
      </c>
      <c r="L22" s="247">
        <v>5308973</v>
      </c>
      <c r="N22" s="247">
        <v>1863038</v>
      </c>
    </row>
    <row r="23" spans="2:14" x14ac:dyDescent="0.3">
      <c r="B23" s="5"/>
      <c r="C23" s="338" t="s">
        <v>40</v>
      </c>
      <c r="D23" s="327" t="s">
        <v>436</v>
      </c>
      <c r="E23" s="164"/>
      <c r="F23" s="246">
        <v>916866</v>
      </c>
      <c r="G23" s="315">
        <f t="shared" si="2"/>
        <v>0</v>
      </c>
      <c r="H23" s="246">
        <v>1037748</v>
      </c>
      <c r="I23" s="233">
        <f t="shared" si="0"/>
        <v>0</v>
      </c>
      <c r="L23" s="247">
        <v>916866</v>
      </c>
      <c r="N23" s="247">
        <v>1037748</v>
      </c>
    </row>
    <row r="24" spans="2:14" x14ac:dyDescent="0.3">
      <c r="B24" s="5"/>
      <c r="C24" s="338" t="s">
        <v>41</v>
      </c>
      <c r="D24" s="326" t="s">
        <v>333</v>
      </c>
      <c r="E24" s="164"/>
      <c r="F24" s="246">
        <v>901819</v>
      </c>
      <c r="G24" s="315">
        <f t="shared" si="2"/>
        <v>0</v>
      </c>
      <c r="H24" s="246">
        <v>756710</v>
      </c>
      <c r="I24" s="233">
        <f t="shared" si="0"/>
        <v>0</v>
      </c>
      <c r="L24" s="247">
        <v>901819</v>
      </c>
      <c r="N24" s="247">
        <v>756710</v>
      </c>
    </row>
    <row r="25" spans="2:14" x14ac:dyDescent="0.3">
      <c r="B25" s="5"/>
      <c r="C25" s="338" t="s">
        <v>42</v>
      </c>
      <c r="D25" s="329" t="s">
        <v>192</v>
      </c>
      <c r="E25" s="164"/>
      <c r="F25" s="246">
        <v>0</v>
      </c>
      <c r="G25" s="315">
        <f t="shared" si="2"/>
        <v>0</v>
      </c>
      <c r="H25" s="246">
        <v>0</v>
      </c>
      <c r="I25" s="233">
        <f t="shared" si="0"/>
        <v>0</v>
      </c>
      <c r="L25" s="247">
        <v>0</v>
      </c>
      <c r="N25" s="247">
        <v>0</v>
      </c>
    </row>
    <row r="26" spans="2:14" x14ac:dyDescent="0.3">
      <c r="B26" s="5"/>
      <c r="C26" s="338" t="s">
        <v>44</v>
      </c>
      <c r="D26" s="329" t="s">
        <v>574</v>
      </c>
      <c r="E26" s="164"/>
      <c r="F26" s="246">
        <v>81990</v>
      </c>
      <c r="G26" s="315">
        <f t="shared" si="2"/>
        <v>0</v>
      </c>
      <c r="H26" s="246">
        <v>64063</v>
      </c>
      <c r="I26" s="233">
        <f t="shared" si="0"/>
        <v>0</v>
      </c>
      <c r="L26" s="247">
        <v>81990</v>
      </c>
      <c r="N26" s="247">
        <v>64063</v>
      </c>
    </row>
    <row r="27" spans="2:14" x14ac:dyDescent="0.3">
      <c r="B27" s="5"/>
      <c r="C27" s="338" t="s">
        <v>45</v>
      </c>
      <c r="D27" s="327" t="s">
        <v>437</v>
      </c>
      <c r="E27" s="164"/>
      <c r="F27" s="246">
        <v>411465</v>
      </c>
      <c r="G27" s="315">
        <f t="shared" si="2"/>
        <v>0</v>
      </c>
      <c r="H27" s="246">
        <v>237560</v>
      </c>
      <c r="I27" s="233">
        <f t="shared" si="0"/>
        <v>0</v>
      </c>
      <c r="L27" s="247">
        <v>411465</v>
      </c>
      <c r="N27" s="247">
        <v>237560</v>
      </c>
    </row>
    <row r="28" spans="2:14" x14ac:dyDescent="0.3">
      <c r="B28" s="5"/>
      <c r="C28" s="335" t="s">
        <v>50</v>
      </c>
      <c r="D28" s="330" t="s">
        <v>438</v>
      </c>
      <c r="E28" s="164"/>
      <c r="F28" s="235">
        <v>7357950</v>
      </c>
      <c r="G28" s="316">
        <f t="shared" si="2"/>
        <v>0</v>
      </c>
      <c r="H28" s="235">
        <v>2423682</v>
      </c>
      <c r="I28" s="235">
        <f t="shared" si="0"/>
        <v>0</v>
      </c>
      <c r="L28" s="247">
        <v>7357950</v>
      </c>
      <c r="N28" s="247">
        <v>2423682</v>
      </c>
    </row>
    <row r="29" spans="2:14" x14ac:dyDescent="0.3">
      <c r="B29" s="26"/>
      <c r="C29" s="335" t="s">
        <v>60</v>
      </c>
      <c r="D29" s="330" t="s">
        <v>334</v>
      </c>
      <c r="E29" s="164"/>
      <c r="F29" s="235">
        <v>447523</v>
      </c>
      <c r="G29" s="316">
        <f t="shared" si="2"/>
        <v>0</v>
      </c>
      <c r="H29" s="235">
        <v>257632</v>
      </c>
      <c r="I29" s="235">
        <f t="shared" si="0"/>
        <v>0</v>
      </c>
      <c r="L29" s="247">
        <v>447523</v>
      </c>
      <c r="N29" s="247">
        <v>257632</v>
      </c>
    </row>
    <row r="30" spans="2:14" x14ac:dyDescent="0.3">
      <c r="B30" s="26"/>
      <c r="C30" s="338" t="s">
        <v>168</v>
      </c>
      <c r="D30" s="329" t="s">
        <v>10</v>
      </c>
      <c r="E30" s="164"/>
      <c r="F30" s="246">
        <v>994340</v>
      </c>
      <c r="G30" s="413">
        <f t="shared" si="2"/>
        <v>0</v>
      </c>
      <c r="H30" s="246">
        <v>530479</v>
      </c>
      <c r="I30" s="246">
        <f t="shared" si="0"/>
        <v>0</v>
      </c>
      <c r="L30" s="247">
        <v>994340</v>
      </c>
      <c r="N30" s="247">
        <v>530479</v>
      </c>
    </row>
    <row r="31" spans="2:14" x14ac:dyDescent="0.3">
      <c r="B31" s="5"/>
      <c r="C31" s="338" t="s">
        <v>169</v>
      </c>
      <c r="D31" s="329" t="s">
        <v>171</v>
      </c>
      <c r="E31" s="164"/>
      <c r="F31" s="246">
        <v>154191</v>
      </c>
      <c r="G31" s="315">
        <f t="shared" si="2"/>
        <v>0</v>
      </c>
      <c r="H31" s="246">
        <v>104526</v>
      </c>
      <c r="I31" s="233">
        <f t="shared" si="0"/>
        <v>0</v>
      </c>
      <c r="L31" s="247">
        <v>154191</v>
      </c>
      <c r="N31" s="247">
        <v>104526</v>
      </c>
    </row>
    <row r="32" spans="2:14" x14ac:dyDescent="0.3">
      <c r="B32" s="5"/>
      <c r="C32" s="338" t="s">
        <v>170</v>
      </c>
      <c r="D32" s="329" t="s">
        <v>73</v>
      </c>
      <c r="E32" s="164" t="s">
        <v>354</v>
      </c>
      <c r="F32" s="246">
        <v>840149</v>
      </c>
      <c r="G32" s="315">
        <f t="shared" si="2"/>
        <v>0</v>
      </c>
      <c r="H32" s="246">
        <v>425953</v>
      </c>
      <c r="I32" s="233">
        <f t="shared" si="0"/>
        <v>0</v>
      </c>
      <c r="L32" s="247">
        <v>840149</v>
      </c>
      <c r="N32" s="247">
        <v>425953</v>
      </c>
    </row>
    <row r="33" spans="2:14" x14ac:dyDescent="0.3">
      <c r="B33" s="5"/>
      <c r="C33" s="338" t="s">
        <v>68</v>
      </c>
      <c r="D33" s="329" t="s">
        <v>439</v>
      </c>
      <c r="E33" s="164"/>
      <c r="F33" s="246">
        <v>546817</v>
      </c>
      <c r="G33" s="315">
        <f t="shared" si="2"/>
        <v>0</v>
      </c>
      <c r="H33" s="246">
        <v>272847</v>
      </c>
      <c r="I33" s="233">
        <f t="shared" si="0"/>
        <v>0</v>
      </c>
      <c r="L33" s="247">
        <v>546817</v>
      </c>
      <c r="N33" s="247">
        <v>272847</v>
      </c>
    </row>
    <row r="34" spans="2:14" x14ac:dyDescent="0.3">
      <c r="B34" s="5"/>
      <c r="C34" s="338" t="s">
        <v>172</v>
      </c>
      <c r="D34" s="326" t="s">
        <v>440</v>
      </c>
      <c r="E34" s="164"/>
      <c r="F34" s="246">
        <v>0</v>
      </c>
      <c r="G34" s="315">
        <f t="shared" si="2"/>
        <v>0</v>
      </c>
      <c r="H34" s="246">
        <v>0</v>
      </c>
      <c r="I34" s="233">
        <f t="shared" si="0"/>
        <v>0</v>
      </c>
      <c r="L34" s="247">
        <v>0</v>
      </c>
      <c r="N34" s="247">
        <v>0</v>
      </c>
    </row>
    <row r="35" spans="2:14" x14ac:dyDescent="0.3">
      <c r="B35" s="5"/>
      <c r="C35" s="338" t="s">
        <v>173</v>
      </c>
      <c r="D35" s="329" t="s">
        <v>73</v>
      </c>
      <c r="E35" s="164" t="s">
        <v>354</v>
      </c>
      <c r="F35" s="246">
        <v>546817</v>
      </c>
      <c r="G35" s="315">
        <f t="shared" si="2"/>
        <v>0</v>
      </c>
      <c r="H35" s="246">
        <v>272847</v>
      </c>
      <c r="I35" s="233">
        <f t="shared" si="0"/>
        <v>0</v>
      </c>
      <c r="L35" s="247">
        <v>546817</v>
      </c>
      <c r="N35" s="247">
        <v>272847</v>
      </c>
    </row>
    <row r="36" spans="2:14" x14ac:dyDescent="0.3">
      <c r="B36" s="26"/>
      <c r="C36" s="340" t="s">
        <v>61</v>
      </c>
      <c r="D36" s="330" t="s">
        <v>174</v>
      </c>
      <c r="E36" s="164" t="s">
        <v>345</v>
      </c>
      <c r="F36" s="235">
        <v>799</v>
      </c>
      <c r="G36" s="316">
        <f t="shared" si="2"/>
        <v>0</v>
      </c>
      <c r="H36" s="235">
        <v>19</v>
      </c>
      <c r="I36" s="235">
        <f t="shared" si="0"/>
        <v>0</v>
      </c>
      <c r="L36" s="247">
        <v>799</v>
      </c>
      <c r="N36" s="247">
        <v>19</v>
      </c>
    </row>
    <row r="37" spans="2:14" x14ac:dyDescent="0.3">
      <c r="B37" s="26"/>
      <c r="C37" s="335" t="s">
        <v>62</v>
      </c>
      <c r="D37" s="330" t="s">
        <v>442</v>
      </c>
      <c r="E37" s="164" t="s">
        <v>346</v>
      </c>
      <c r="F37" s="235">
        <v>1698865</v>
      </c>
      <c r="G37" s="316">
        <f t="shared" si="2"/>
        <v>0</v>
      </c>
      <c r="H37" s="235">
        <v>623805</v>
      </c>
      <c r="I37" s="235">
        <f t="shared" si="0"/>
        <v>0</v>
      </c>
      <c r="L37" s="247">
        <v>1698865</v>
      </c>
      <c r="N37" s="247">
        <v>623805</v>
      </c>
    </row>
    <row r="38" spans="2:14" x14ac:dyDescent="0.3">
      <c r="B38" s="5"/>
      <c r="C38" s="338" t="s">
        <v>74</v>
      </c>
      <c r="D38" s="329" t="s">
        <v>230</v>
      </c>
      <c r="E38" s="164"/>
      <c r="F38" s="246">
        <v>-5686</v>
      </c>
      <c r="G38" s="315">
        <f t="shared" si="2"/>
        <v>0</v>
      </c>
      <c r="H38" s="246">
        <v>-2171</v>
      </c>
      <c r="I38" s="233">
        <f t="shared" si="0"/>
        <v>0</v>
      </c>
      <c r="L38" s="247">
        <v>-5686</v>
      </c>
      <c r="N38" s="247">
        <v>-2171</v>
      </c>
    </row>
    <row r="39" spans="2:14" x14ac:dyDescent="0.3">
      <c r="B39" s="5"/>
      <c r="C39" s="338" t="s">
        <v>75</v>
      </c>
      <c r="D39" s="329" t="s">
        <v>359</v>
      </c>
      <c r="E39" s="164"/>
      <c r="F39" s="246">
        <v>1251575</v>
      </c>
      <c r="G39" s="315">
        <f t="shared" si="2"/>
        <v>0</v>
      </c>
      <c r="H39" s="246">
        <v>1479309</v>
      </c>
      <c r="I39" s="233">
        <f t="shared" si="0"/>
        <v>0</v>
      </c>
      <c r="L39" s="247">
        <v>1251575</v>
      </c>
      <c r="N39" s="247">
        <v>1479309</v>
      </c>
    </row>
    <row r="40" spans="2:14" x14ac:dyDescent="0.3">
      <c r="B40" s="5"/>
      <c r="C40" s="338" t="s">
        <v>558</v>
      </c>
      <c r="D40" s="329" t="s">
        <v>443</v>
      </c>
      <c r="E40" s="164"/>
      <c r="F40" s="246">
        <v>452976</v>
      </c>
      <c r="G40" s="315">
        <f t="shared" si="2"/>
        <v>0</v>
      </c>
      <c r="H40" s="246">
        <v>-853333</v>
      </c>
      <c r="I40" s="233">
        <f t="shared" si="0"/>
        <v>0</v>
      </c>
      <c r="L40" s="247">
        <v>452976</v>
      </c>
      <c r="N40" s="247">
        <v>-853333</v>
      </c>
    </row>
    <row r="41" spans="2:14" x14ac:dyDescent="0.3">
      <c r="B41" s="26"/>
      <c r="C41" s="335" t="s">
        <v>63</v>
      </c>
      <c r="D41" s="330" t="s">
        <v>175</v>
      </c>
      <c r="E41" s="164" t="s">
        <v>347</v>
      </c>
      <c r="F41" s="235">
        <v>1233711</v>
      </c>
      <c r="G41" s="316">
        <f t="shared" si="2"/>
        <v>0</v>
      </c>
      <c r="H41" s="235">
        <v>856210</v>
      </c>
      <c r="I41" s="235">
        <f t="shared" si="0"/>
        <v>0</v>
      </c>
      <c r="L41" s="247">
        <v>1233711</v>
      </c>
      <c r="N41" s="247">
        <v>856210</v>
      </c>
    </row>
    <row r="42" spans="2:14" x14ac:dyDescent="0.3">
      <c r="B42" s="26"/>
      <c r="C42" s="340" t="s">
        <v>76</v>
      </c>
      <c r="D42" s="330" t="s">
        <v>581</v>
      </c>
      <c r="E42" s="164"/>
      <c r="F42" s="235">
        <v>10738848</v>
      </c>
      <c r="G42" s="316">
        <f t="shared" si="2"/>
        <v>0</v>
      </c>
      <c r="H42" s="235">
        <v>4161348</v>
      </c>
      <c r="I42" s="235">
        <f t="shared" si="0"/>
        <v>0</v>
      </c>
      <c r="L42" s="247">
        <v>10738848</v>
      </c>
      <c r="N42" s="247">
        <v>4161348</v>
      </c>
    </row>
    <row r="43" spans="2:14" x14ac:dyDescent="0.3">
      <c r="B43" s="26"/>
      <c r="C43" s="335" t="s">
        <v>79</v>
      </c>
      <c r="D43" s="330" t="s">
        <v>582</v>
      </c>
      <c r="E43" s="164" t="s">
        <v>348</v>
      </c>
      <c r="F43" s="235">
        <v>-2091864</v>
      </c>
      <c r="G43" s="316">
        <f t="shared" si="2"/>
        <v>0</v>
      </c>
      <c r="H43" s="235">
        <v>-1298326</v>
      </c>
      <c r="I43" s="235">
        <f t="shared" si="0"/>
        <v>0</v>
      </c>
      <c r="L43" s="247">
        <v>-2091864</v>
      </c>
      <c r="N43" s="247">
        <v>-1298326</v>
      </c>
    </row>
    <row r="44" spans="2:14" x14ac:dyDescent="0.3">
      <c r="B44" s="26"/>
      <c r="C44" s="335" t="s">
        <v>80</v>
      </c>
      <c r="D44" s="330" t="s">
        <v>583</v>
      </c>
      <c r="E44" s="164" t="s">
        <v>348</v>
      </c>
      <c r="F44" s="235">
        <v>-1464670</v>
      </c>
      <c r="G44" s="316">
        <f t="shared" si="2"/>
        <v>0</v>
      </c>
      <c r="H44" s="235">
        <v>-37470</v>
      </c>
      <c r="I44" s="235">
        <f t="shared" si="0"/>
        <v>0</v>
      </c>
      <c r="L44" s="247">
        <v>-1464670</v>
      </c>
      <c r="N44" s="247">
        <v>-37470</v>
      </c>
    </row>
    <row r="45" spans="2:14" x14ac:dyDescent="0.3">
      <c r="B45" s="5"/>
      <c r="C45" s="339" t="s">
        <v>81</v>
      </c>
      <c r="D45" s="331" t="s">
        <v>441</v>
      </c>
      <c r="E45" s="164" t="s">
        <v>349</v>
      </c>
      <c r="F45" s="235">
        <v>-1373041</v>
      </c>
      <c r="G45" s="316">
        <f>+F45-L45</f>
        <v>0</v>
      </c>
      <c r="H45" s="235">
        <v>-730001</v>
      </c>
      <c r="I45" s="235">
        <f t="shared" si="0"/>
        <v>0</v>
      </c>
      <c r="L45" s="247">
        <v>-1373041</v>
      </c>
      <c r="N45" s="247">
        <v>-730001</v>
      </c>
    </row>
    <row r="46" spans="2:14" x14ac:dyDescent="0.3">
      <c r="B46" s="26"/>
      <c r="C46" s="335" t="s">
        <v>82</v>
      </c>
      <c r="D46" s="330" t="s">
        <v>189</v>
      </c>
      <c r="E46" s="164" t="s">
        <v>349</v>
      </c>
      <c r="F46" s="235">
        <v>-1601663</v>
      </c>
      <c r="G46" s="316">
        <f t="shared" si="2"/>
        <v>0</v>
      </c>
      <c r="H46" s="235">
        <v>-886413</v>
      </c>
      <c r="I46" s="235">
        <f t="shared" si="0"/>
        <v>0</v>
      </c>
      <c r="L46" s="247">
        <v>-1601663</v>
      </c>
      <c r="N46" s="247">
        <v>-886413</v>
      </c>
    </row>
    <row r="47" spans="2:14" x14ac:dyDescent="0.3">
      <c r="B47" s="26"/>
      <c r="C47" s="335" t="s">
        <v>83</v>
      </c>
      <c r="D47" s="330" t="s">
        <v>584</v>
      </c>
      <c r="E47" s="164"/>
      <c r="F47" s="235">
        <v>4207610</v>
      </c>
      <c r="G47" s="316">
        <f t="shared" si="2"/>
        <v>0</v>
      </c>
      <c r="H47" s="235">
        <v>1209138</v>
      </c>
      <c r="I47" s="235">
        <f t="shared" si="0"/>
        <v>0</v>
      </c>
      <c r="L47" s="247">
        <v>4207610</v>
      </c>
      <c r="N47" s="247">
        <v>1209138</v>
      </c>
    </row>
    <row r="48" spans="2:14" x14ac:dyDescent="0.3">
      <c r="B48" s="26"/>
      <c r="C48" s="335" t="s">
        <v>84</v>
      </c>
      <c r="D48" s="332" t="s">
        <v>585</v>
      </c>
      <c r="E48" s="164"/>
      <c r="F48" s="235">
        <v>0</v>
      </c>
      <c r="G48" s="316">
        <f t="shared" si="2"/>
        <v>0</v>
      </c>
      <c r="H48" s="235">
        <v>0</v>
      </c>
      <c r="I48" s="235">
        <f t="shared" si="0"/>
        <v>0</v>
      </c>
      <c r="L48" s="247">
        <v>0</v>
      </c>
      <c r="N48" s="247">
        <v>0</v>
      </c>
    </row>
    <row r="49" spans="2:14" x14ac:dyDescent="0.3">
      <c r="B49" s="26"/>
      <c r="C49" s="232" t="s">
        <v>85</v>
      </c>
      <c r="D49" s="333" t="s">
        <v>227</v>
      </c>
      <c r="E49" s="164"/>
      <c r="F49" s="235">
        <v>0</v>
      </c>
      <c r="G49" s="316">
        <f t="shared" si="2"/>
        <v>0</v>
      </c>
      <c r="H49" s="235">
        <v>0</v>
      </c>
      <c r="I49" s="235">
        <f t="shared" si="0"/>
        <v>0</v>
      </c>
      <c r="L49" s="247">
        <v>0</v>
      </c>
      <c r="N49" s="247">
        <v>0</v>
      </c>
    </row>
    <row r="50" spans="2:14" x14ac:dyDescent="0.3">
      <c r="B50" s="26"/>
      <c r="C50" s="335" t="s">
        <v>87</v>
      </c>
      <c r="D50" s="330" t="s">
        <v>176</v>
      </c>
      <c r="E50" s="164"/>
      <c r="F50" s="235">
        <v>0</v>
      </c>
      <c r="G50" s="316">
        <f t="shared" si="2"/>
        <v>0</v>
      </c>
      <c r="H50" s="235">
        <v>0</v>
      </c>
      <c r="I50" s="235">
        <f t="shared" si="0"/>
        <v>0</v>
      </c>
      <c r="L50" s="247">
        <v>0</v>
      </c>
      <c r="N50" s="247">
        <v>0</v>
      </c>
    </row>
    <row r="51" spans="2:14" x14ac:dyDescent="0.3">
      <c r="B51" s="26"/>
      <c r="C51" s="335" t="s">
        <v>90</v>
      </c>
      <c r="D51" s="330" t="s">
        <v>586</v>
      </c>
      <c r="E51" s="164" t="s">
        <v>350</v>
      </c>
      <c r="F51" s="235">
        <v>4207610</v>
      </c>
      <c r="G51" s="316">
        <f t="shared" si="2"/>
        <v>0</v>
      </c>
      <c r="H51" s="235">
        <v>1209138</v>
      </c>
      <c r="I51" s="235">
        <f t="shared" si="0"/>
        <v>0</v>
      </c>
      <c r="L51" s="247">
        <v>4207610</v>
      </c>
      <c r="N51" s="247">
        <v>1209138</v>
      </c>
    </row>
    <row r="52" spans="2:14" x14ac:dyDescent="0.3">
      <c r="B52" s="26"/>
      <c r="C52" s="340" t="s">
        <v>575</v>
      </c>
      <c r="D52" s="330" t="s">
        <v>308</v>
      </c>
      <c r="E52" s="164" t="s">
        <v>351</v>
      </c>
      <c r="F52" s="235">
        <v>1303505</v>
      </c>
      <c r="G52" s="316">
        <f t="shared" si="2"/>
        <v>0</v>
      </c>
      <c r="H52" s="235">
        <v>288090</v>
      </c>
      <c r="I52" s="235">
        <f t="shared" si="0"/>
        <v>0</v>
      </c>
      <c r="L52" s="247">
        <v>1303505</v>
      </c>
      <c r="N52" s="247">
        <v>288090</v>
      </c>
    </row>
    <row r="53" spans="2:14" x14ac:dyDescent="0.3">
      <c r="B53" s="26"/>
      <c r="C53" s="341" t="s">
        <v>560</v>
      </c>
      <c r="D53" s="326" t="s">
        <v>203</v>
      </c>
      <c r="E53" s="164"/>
      <c r="F53" s="246">
        <v>2002770</v>
      </c>
      <c r="G53" s="413">
        <f t="shared" si="2"/>
        <v>0</v>
      </c>
      <c r="H53" s="246">
        <v>368231</v>
      </c>
      <c r="I53" s="246">
        <f t="shared" si="0"/>
        <v>0</v>
      </c>
      <c r="L53" s="247">
        <v>2002770</v>
      </c>
      <c r="N53" s="247">
        <v>368231</v>
      </c>
    </row>
    <row r="54" spans="2:14" x14ac:dyDescent="0.3">
      <c r="B54" s="26"/>
      <c r="C54" s="341" t="s">
        <v>561</v>
      </c>
      <c r="D54" s="334" t="s">
        <v>444</v>
      </c>
      <c r="E54" s="164"/>
      <c r="F54" s="246">
        <v>27777</v>
      </c>
      <c r="G54" s="413">
        <f t="shared" si="2"/>
        <v>0</v>
      </c>
      <c r="H54" s="246">
        <v>131552</v>
      </c>
      <c r="I54" s="246">
        <f t="shared" si="0"/>
        <v>0</v>
      </c>
      <c r="L54" s="247">
        <v>27777</v>
      </c>
      <c r="N54" s="247">
        <v>131552</v>
      </c>
    </row>
    <row r="55" spans="2:14" x14ac:dyDescent="0.3">
      <c r="B55" s="26"/>
      <c r="C55" s="341" t="s">
        <v>562</v>
      </c>
      <c r="D55" s="334" t="s">
        <v>445</v>
      </c>
      <c r="E55" s="164"/>
      <c r="F55" s="246">
        <v>727042</v>
      </c>
      <c r="G55" s="413">
        <f t="shared" si="2"/>
        <v>0</v>
      </c>
      <c r="H55" s="246">
        <v>211693</v>
      </c>
      <c r="I55" s="246">
        <f t="shared" si="0"/>
        <v>0</v>
      </c>
      <c r="L55" s="247">
        <v>727042</v>
      </c>
      <c r="N55" s="247">
        <v>211693</v>
      </c>
    </row>
    <row r="56" spans="2:14" x14ac:dyDescent="0.3">
      <c r="B56" s="26"/>
      <c r="C56" s="335" t="s">
        <v>312</v>
      </c>
      <c r="D56" s="330" t="s">
        <v>587</v>
      </c>
      <c r="E56" s="164" t="s">
        <v>352</v>
      </c>
      <c r="F56" s="235">
        <v>2904105</v>
      </c>
      <c r="G56" s="316">
        <f t="shared" si="2"/>
        <v>0</v>
      </c>
      <c r="H56" s="235">
        <v>921048</v>
      </c>
      <c r="I56" s="235">
        <f t="shared" si="0"/>
        <v>0</v>
      </c>
      <c r="L56" s="247">
        <v>2904105</v>
      </c>
      <c r="N56" s="247">
        <v>921048</v>
      </c>
    </row>
    <row r="57" spans="2:14" x14ac:dyDescent="0.3">
      <c r="B57" s="26"/>
      <c r="C57" s="335" t="s">
        <v>317</v>
      </c>
      <c r="D57" s="330" t="s">
        <v>309</v>
      </c>
      <c r="E57" s="164"/>
      <c r="F57" s="235">
        <v>0</v>
      </c>
      <c r="G57" s="316">
        <f t="shared" si="2"/>
        <v>0</v>
      </c>
      <c r="H57" s="235">
        <v>0</v>
      </c>
      <c r="I57" s="235">
        <f t="shared" si="0"/>
        <v>0</v>
      </c>
      <c r="L57" s="247">
        <v>0</v>
      </c>
      <c r="N57" s="247">
        <v>0</v>
      </c>
    </row>
    <row r="58" spans="2:14" x14ac:dyDescent="0.3">
      <c r="B58" s="26"/>
      <c r="C58" s="342" t="s">
        <v>340</v>
      </c>
      <c r="D58" s="334" t="s">
        <v>310</v>
      </c>
      <c r="E58" s="164"/>
      <c r="F58" s="246">
        <v>0</v>
      </c>
      <c r="G58" s="315">
        <f t="shared" si="2"/>
        <v>0</v>
      </c>
      <c r="H58" s="246">
        <v>0</v>
      </c>
      <c r="I58" s="233">
        <f t="shared" si="0"/>
        <v>0</v>
      </c>
      <c r="L58" s="247">
        <v>0</v>
      </c>
      <c r="N58" s="247">
        <v>0</v>
      </c>
    </row>
    <row r="59" spans="2:14" x14ac:dyDescent="0.3">
      <c r="B59" s="26"/>
      <c r="C59" s="342" t="s">
        <v>341</v>
      </c>
      <c r="D59" s="334" t="s">
        <v>446</v>
      </c>
      <c r="E59" s="164"/>
      <c r="F59" s="246">
        <v>0</v>
      </c>
      <c r="G59" s="316">
        <f t="shared" si="2"/>
        <v>0</v>
      </c>
      <c r="H59" s="246">
        <v>0</v>
      </c>
      <c r="I59" s="235">
        <f t="shared" si="0"/>
        <v>0</v>
      </c>
      <c r="L59" s="247">
        <v>0</v>
      </c>
      <c r="N59" s="247">
        <v>0</v>
      </c>
    </row>
    <row r="60" spans="2:14" x14ac:dyDescent="0.3">
      <c r="B60" s="26"/>
      <c r="C60" s="342" t="s">
        <v>342</v>
      </c>
      <c r="D60" s="334" t="s">
        <v>311</v>
      </c>
      <c r="E60" s="164"/>
      <c r="F60" s="246">
        <v>0</v>
      </c>
      <c r="G60" s="316"/>
      <c r="H60" s="246">
        <v>0</v>
      </c>
      <c r="I60" s="235">
        <f t="shared" si="0"/>
        <v>0</v>
      </c>
      <c r="L60" s="247">
        <v>0</v>
      </c>
      <c r="N60" s="247">
        <v>0</v>
      </c>
    </row>
    <row r="61" spans="2:14" x14ac:dyDescent="0.3">
      <c r="B61" s="26"/>
      <c r="C61" s="335" t="s">
        <v>318</v>
      </c>
      <c r="D61" s="330" t="s">
        <v>313</v>
      </c>
      <c r="E61" s="164"/>
      <c r="F61" s="235">
        <v>0</v>
      </c>
      <c r="G61" s="316"/>
      <c r="H61" s="235">
        <v>0</v>
      </c>
      <c r="I61" s="235">
        <f t="shared" si="0"/>
        <v>0</v>
      </c>
      <c r="L61" s="247">
        <v>0</v>
      </c>
      <c r="N61" s="247">
        <v>0</v>
      </c>
    </row>
    <row r="62" spans="2:14" x14ac:dyDescent="0.3">
      <c r="B62" s="26"/>
      <c r="C62" s="342" t="s">
        <v>563</v>
      </c>
      <c r="D62" s="334" t="s">
        <v>314</v>
      </c>
      <c r="E62" s="164"/>
      <c r="F62" s="246">
        <v>0</v>
      </c>
      <c r="G62" s="316"/>
      <c r="H62" s="246">
        <v>0</v>
      </c>
      <c r="I62" s="235">
        <f t="shared" si="0"/>
        <v>0</v>
      </c>
      <c r="L62" s="247">
        <v>0</v>
      </c>
      <c r="N62" s="247">
        <v>0</v>
      </c>
    </row>
    <row r="63" spans="2:14" x14ac:dyDescent="0.3">
      <c r="B63" s="26"/>
      <c r="C63" s="342" t="s">
        <v>564</v>
      </c>
      <c r="D63" s="334" t="s">
        <v>315</v>
      </c>
      <c r="E63" s="164"/>
      <c r="F63" s="246">
        <v>0</v>
      </c>
      <c r="G63" s="315">
        <f t="shared" si="2"/>
        <v>0</v>
      </c>
      <c r="H63" s="246">
        <v>0</v>
      </c>
      <c r="I63" s="233">
        <f t="shared" si="0"/>
        <v>0</v>
      </c>
      <c r="L63" s="247">
        <v>0</v>
      </c>
      <c r="N63" s="247">
        <v>0</v>
      </c>
    </row>
    <row r="64" spans="2:14" x14ac:dyDescent="0.3">
      <c r="B64" s="26"/>
      <c r="C64" s="342" t="s">
        <v>576</v>
      </c>
      <c r="D64" s="334" t="s">
        <v>316</v>
      </c>
      <c r="E64" s="164"/>
      <c r="F64" s="246">
        <v>0</v>
      </c>
      <c r="G64" s="315">
        <f t="shared" si="2"/>
        <v>0</v>
      </c>
      <c r="H64" s="246">
        <v>0</v>
      </c>
      <c r="I64" s="233">
        <f t="shared" si="0"/>
        <v>0</v>
      </c>
      <c r="L64" s="247">
        <v>0</v>
      </c>
      <c r="N64" s="247">
        <v>0</v>
      </c>
    </row>
    <row r="65" spans="2:14" x14ac:dyDescent="0.3">
      <c r="B65" s="26"/>
      <c r="C65" s="335" t="s">
        <v>320</v>
      </c>
      <c r="D65" s="330" t="s">
        <v>588</v>
      </c>
      <c r="E65" s="164"/>
      <c r="F65" s="235">
        <v>0</v>
      </c>
      <c r="G65" s="316">
        <f t="shared" si="2"/>
        <v>0</v>
      </c>
      <c r="H65" s="235">
        <v>0</v>
      </c>
      <c r="I65" s="235">
        <f t="shared" si="0"/>
        <v>0</v>
      </c>
      <c r="L65" s="247">
        <v>0</v>
      </c>
      <c r="N65" s="247">
        <v>0</v>
      </c>
    </row>
    <row r="66" spans="2:14" x14ac:dyDescent="0.3">
      <c r="B66" s="26"/>
      <c r="C66" s="335" t="s">
        <v>321</v>
      </c>
      <c r="D66" s="330" t="s">
        <v>319</v>
      </c>
      <c r="E66" s="164"/>
      <c r="F66" s="235">
        <v>0</v>
      </c>
      <c r="G66" s="316">
        <f t="shared" si="2"/>
        <v>0</v>
      </c>
      <c r="H66" s="235">
        <v>0</v>
      </c>
      <c r="I66" s="235">
        <f t="shared" si="0"/>
        <v>0</v>
      </c>
      <c r="L66" s="247">
        <v>0</v>
      </c>
      <c r="N66" s="247">
        <v>0</v>
      </c>
    </row>
    <row r="67" spans="2:14" x14ac:dyDescent="0.3">
      <c r="B67" s="26"/>
      <c r="C67" s="342" t="s">
        <v>577</v>
      </c>
      <c r="D67" s="326" t="s">
        <v>203</v>
      </c>
      <c r="E67" s="164"/>
      <c r="F67" s="246">
        <v>0</v>
      </c>
      <c r="G67" s="316">
        <f t="shared" si="2"/>
        <v>0</v>
      </c>
      <c r="H67" s="246">
        <v>0</v>
      </c>
      <c r="I67" s="235">
        <f t="shared" si="0"/>
        <v>0</v>
      </c>
      <c r="L67" s="247">
        <v>0</v>
      </c>
      <c r="N67" s="247">
        <v>0</v>
      </c>
    </row>
    <row r="68" spans="2:14" x14ac:dyDescent="0.3">
      <c r="B68" s="26"/>
      <c r="C68" s="342" t="s">
        <v>578</v>
      </c>
      <c r="D68" s="334" t="s">
        <v>444</v>
      </c>
      <c r="E68" s="164"/>
      <c r="F68" s="246">
        <v>0</v>
      </c>
      <c r="G68" s="315">
        <f t="shared" si="2"/>
        <v>0</v>
      </c>
      <c r="H68" s="246">
        <v>0</v>
      </c>
      <c r="I68" s="233">
        <f t="shared" si="0"/>
        <v>0</v>
      </c>
      <c r="L68" s="247">
        <v>0</v>
      </c>
      <c r="N68" s="247">
        <v>0</v>
      </c>
    </row>
    <row r="69" spans="2:14" x14ac:dyDescent="0.3">
      <c r="B69" s="26"/>
      <c r="C69" s="342" t="s">
        <v>579</v>
      </c>
      <c r="D69" s="334" t="s">
        <v>445</v>
      </c>
      <c r="E69" s="164"/>
      <c r="F69" s="246">
        <v>0</v>
      </c>
      <c r="G69" s="315">
        <f t="shared" si="2"/>
        <v>0</v>
      </c>
      <c r="H69" s="246">
        <v>0</v>
      </c>
      <c r="I69" s="233">
        <f t="shared" si="0"/>
        <v>0</v>
      </c>
      <c r="L69" s="247">
        <v>0</v>
      </c>
      <c r="N69" s="247">
        <v>0</v>
      </c>
    </row>
    <row r="70" spans="2:14" x14ac:dyDescent="0.3">
      <c r="B70" s="26"/>
      <c r="C70" s="335" t="s">
        <v>447</v>
      </c>
      <c r="D70" s="330" t="s">
        <v>589</v>
      </c>
      <c r="E70" s="164"/>
      <c r="F70" s="235">
        <v>0</v>
      </c>
      <c r="G70" s="316">
        <f t="shared" si="2"/>
        <v>0</v>
      </c>
      <c r="H70" s="235">
        <v>0</v>
      </c>
      <c r="I70" s="235">
        <f t="shared" si="0"/>
        <v>0</v>
      </c>
      <c r="L70" s="247">
        <v>0</v>
      </c>
      <c r="N70" s="247">
        <v>0</v>
      </c>
    </row>
    <row r="71" spans="2:14" x14ac:dyDescent="0.3">
      <c r="B71" s="26"/>
      <c r="C71" s="335" t="s">
        <v>580</v>
      </c>
      <c r="D71" s="451" t="s">
        <v>590</v>
      </c>
      <c r="E71" s="164" t="s">
        <v>353</v>
      </c>
      <c r="F71" s="235">
        <v>2904105</v>
      </c>
      <c r="G71" s="235">
        <f t="shared" si="2"/>
        <v>0</v>
      </c>
      <c r="H71" s="235">
        <v>921048</v>
      </c>
      <c r="I71" s="235">
        <f t="shared" si="0"/>
        <v>0</v>
      </c>
      <c r="L71" s="247">
        <v>2904105</v>
      </c>
      <c r="N71" s="247">
        <v>921048</v>
      </c>
    </row>
    <row r="72" spans="2:14" x14ac:dyDescent="0.3">
      <c r="B72" s="26"/>
      <c r="C72" s="452" t="s">
        <v>591</v>
      </c>
      <c r="D72" s="453" t="s">
        <v>592</v>
      </c>
      <c r="E72" s="164"/>
      <c r="F72" s="246">
        <v>2904105</v>
      </c>
      <c r="G72" s="246">
        <f>+G71</f>
        <v>0</v>
      </c>
      <c r="H72" s="246">
        <v>921048</v>
      </c>
      <c r="I72" s="246">
        <f t="shared" si="0"/>
        <v>0</v>
      </c>
      <c r="L72" s="247">
        <v>2904105</v>
      </c>
      <c r="N72" s="247">
        <v>921048</v>
      </c>
    </row>
    <row r="73" spans="2:14" x14ac:dyDescent="0.3">
      <c r="B73" s="26"/>
      <c r="C73" s="452" t="s">
        <v>593</v>
      </c>
      <c r="D73" s="453" t="s">
        <v>594</v>
      </c>
      <c r="E73" s="164"/>
      <c r="F73" s="246">
        <v>0</v>
      </c>
      <c r="G73" s="246">
        <v>0</v>
      </c>
      <c r="H73" s="246">
        <v>0</v>
      </c>
      <c r="I73" s="246">
        <f t="shared" si="0"/>
        <v>0</v>
      </c>
      <c r="L73" s="247">
        <v>0</v>
      </c>
      <c r="N73" s="247">
        <v>0</v>
      </c>
    </row>
    <row r="74" spans="2:14" x14ac:dyDescent="0.3">
      <c r="B74" s="191"/>
      <c r="C74" s="454"/>
      <c r="D74" s="455" t="s">
        <v>595</v>
      </c>
      <c r="E74" s="192"/>
      <c r="F74" s="456">
        <f>+F71/2600000</f>
        <v>1.1169634615384616</v>
      </c>
      <c r="G74" s="456">
        <f t="shared" ref="G74:I74" si="3">+G71/2600000</f>
        <v>0</v>
      </c>
      <c r="H74" s="456">
        <f>+H71/2600000</f>
        <v>0.35424923076923076</v>
      </c>
      <c r="I74" s="456">
        <f t="shared" si="3"/>
        <v>0</v>
      </c>
      <c r="L74" s="247">
        <v>0.82107384615384615</v>
      </c>
      <c r="N74" s="247">
        <v>0.18595384615384616</v>
      </c>
    </row>
    <row r="75" spans="2:14" x14ac:dyDescent="0.3">
      <c r="B75" s="7"/>
      <c r="C75" s="6"/>
      <c r="D75" s="7"/>
      <c r="E75" s="495"/>
      <c r="F75" s="154"/>
      <c r="G75" s="154"/>
      <c r="H75" s="154"/>
      <c r="I75" s="154"/>
    </row>
    <row r="76" spans="2:14" x14ac:dyDescent="0.3">
      <c r="B76" s="575"/>
      <c r="C76" s="575"/>
      <c r="D76" s="575"/>
      <c r="E76" s="575"/>
      <c r="F76" s="575"/>
      <c r="G76" s="575"/>
      <c r="H76" s="575"/>
      <c r="I76" s="575"/>
      <c r="J76" s="575"/>
      <c r="K76" s="450"/>
    </row>
    <row r="77" spans="2:14" x14ac:dyDescent="0.3">
      <c r="I77" s="154">
        <f>+I15-SUM(I16:I18)</f>
        <v>0</v>
      </c>
    </row>
    <row r="78" spans="2:14" x14ac:dyDescent="0.3">
      <c r="F78" s="154">
        <f>+F10-SUM(F11:F15,F19:F20)</f>
        <v>0</v>
      </c>
      <c r="G78" s="154">
        <f>+G10-SUM(G11:G15,G19:G20)</f>
        <v>0</v>
      </c>
      <c r="H78" s="154">
        <f>+H10-SUM(H11:H15,H19:H20)</f>
        <v>0</v>
      </c>
      <c r="I78" s="154">
        <f>+I10-SUM(I11:I15,I19:I20)</f>
        <v>0</v>
      </c>
    </row>
    <row r="79" spans="2:14" x14ac:dyDescent="0.3">
      <c r="F79" s="154">
        <f>+F15-SUM(F16:F18)</f>
        <v>0</v>
      </c>
      <c r="G79" s="154">
        <f>+G15-SUM(G16:G18)</f>
        <v>0</v>
      </c>
      <c r="H79" s="154">
        <f>+H15-SUM(H16:H18)</f>
        <v>0</v>
      </c>
      <c r="I79" s="154">
        <f>+I15-SUM(I16:I18)</f>
        <v>0</v>
      </c>
    </row>
    <row r="80" spans="2:14" x14ac:dyDescent="0.3">
      <c r="F80" s="154">
        <f>+F21-SUM(F22:F27)</f>
        <v>0</v>
      </c>
      <c r="G80" s="154">
        <f>+G21-SUM(G22:G27)</f>
        <v>0</v>
      </c>
      <c r="H80" s="154">
        <f>+H21-SUM(H22:H27)</f>
        <v>0</v>
      </c>
      <c r="I80" s="154">
        <f>+I21-SUM(I22:I27)</f>
        <v>0</v>
      </c>
    </row>
    <row r="81" spans="6:9" x14ac:dyDescent="0.3">
      <c r="F81" s="155">
        <f>+F28-(+F10-F21)</f>
        <v>0</v>
      </c>
      <c r="G81" s="155">
        <f>+G28-(+G10-G21)</f>
        <v>0</v>
      </c>
      <c r="H81" s="155">
        <f>+H28-(+H10-H21)</f>
        <v>0</v>
      </c>
      <c r="I81" s="155">
        <f>+I28-(+I10-I21)</f>
        <v>0</v>
      </c>
    </row>
    <row r="82" spans="6:9" x14ac:dyDescent="0.3">
      <c r="F82" s="155">
        <f>+F29-(F30-F33)</f>
        <v>0</v>
      </c>
      <c r="G82" s="155">
        <f>+G29-(G30-G33)</f>
        <v>0</v>
      </c>
      <c r="H82" s="155">
        <f>+H29-(H30-H33)</f>
        <v>0</v>
      </c>
      <c r="I82" s="155">
        <f>+I29-(I30-I33)</f>
        <v>0</v>
      </c>
    </row>
    <row r="83" spans="6:9" x14ac:dyDescent="0.3">
      <c r="F83" s="155">
        <f>+F30-SUM(F31:F32)</f>
        <v>0</v>
      </c>
      <c r="G83" s="155">
        <f>+G30-SUM(G31:G32)</f>
        <v>0</v>
      </c>
      <c r="H83" s="155">
        <f>+H30-SUM(H31:H32)</f>
        <v>0</v>
      </c>
      <c r="I83" s="155">
        <f>+I30-SUM(I31:I32)</f>
        <v>0</v>
      </c>
    </row>
    <row r="84" spans="6:9" x14ac:dyDescent="0.3">
      <c r="F84" s="155">
        <f>+F33-SUM(F34:F35)</f>
        <v>0</v>
      </c>
      <c r="G84" s="155">
        <f>+G33-SUM(G34:G35)</f>
        <v>0</v>
      </c>
      <c r="H84" s="155">
        <f>+H33-SUM(H34:H35)</f>
        <v>0</v>
      </c>
      <c r="I84" s="155">
        <f>+I33-SUM(I34:I35)</f>
        <v>0</v>
      </c>
    </row>
    <row r="85" spans="6:9" x14ac:dyDescent="0.3">
      <c r="F85" s="155">
        <f>+F37-SUM(F38:F40)</f>
        <v>0</v>
      </c>
      <c r="G85" s="155">
        <f>+G37-SUM(G38:G40)</f>
        <v>0</v>
      </c>
      <c r="H85" s="155">
        <f>+H37-SUM(H38:H40)</f>
        <v>0</v>
      </c>
      <c r="I85" s="155">
        <f>+I37-SUM(I38:I40)</f>
        <v>0</v>
      </c>
    </row>
    <row r="86" spans="6:9" x14ac:dyDescent="0.3">
      <c r="F86" s="155">
        <f>+F42-(+F28+F29+F36+F37+F41)</f>
        <v>0</v>
      </c>
      <c r="G86" s="155">
        <f>+G42-(+G28+G29+G36+G37+G41)</f>
        <v>0</v>
      </c>
      <c r="H86" s="155">
        <f>+H42-(+H28+H29+H36+H37+H41)</f>
        <v>0</v>
      </c>
      <c r="I86" s="155">
        <f>+I42-(+I28+I29+I36+I37+I41)</f>
        <v>0</v>
      </c>
    </row>
    <row r="87" spans="6:9" x14ac:dyDescent="0.3">
      <c r="F87" s="155">
        <f>+F47-(+F42+F43+F44+F45+F46)</f>
        <v>0</v>
      </c>
      <c r="G87" s="155">
        <f>+G47-(+G42+G43+G44+G45+G46)</f>
        <v>0</v>
      </c>
      <c r="H87" s="155">
        <f>+H47-(+H42+H43+H44+H45+H46)</f>
        <v>0</v>
      </c>
      <c r="I87" s="155">
        <f>+I47-(+I42+I43+I44+I45+I46)</f>
        <v>0</v>
      </c>
    </row>
    <row r="88" spans="6:9" x14ac:dyDescent="0.3">
      <c r="F88" s="155">
        <f>+F51-(+F47+F48+F49+F50)</f>
        <v>0</v>
      </c>
      <c r="G88" s="155">
        <f>+G51-(+G47+G48+G49+G50)</f>
        <v>0</v>
      </c>
      <c r="H88" s="155">
        <f>+H51-(+H47+H48+H49+H50)</f>
        <v>0</v>
      </c>
      <c r="I88" s="155">
        <f>+I51-(+I47+I48+I49+I50)</f>
        <v>0</v>
      </c>
    </row>
    <row r="89" spans="6:9" x14ac:dyDescent="0.3">
      <c r="F89" s="155">
        <f>+F52-F53-F54+F55</f>
        <v>0</v>
      </c>
      <c r="G89" s="155">
        <f>+G52-G53-G54+G55</f>
        <v>0</v>
      </c>
      <c r="H89" s="155">
        <f>+H52-H53-H54+H55</f>
        <v>0</v>
      </c>
      <c r="I89" s="155">
        <f>+I52-I53-I54+I55</f>
        <v>0</v>
      </c>
    </row>
    <row r="90" spans="6:9" x14ac:dyDescent="0.3">
      <c r="F90" s="155">
        <f>+F56-(+F51-F52)</f>
        <v>0</v>
      </c>
      <c r="G90" s="155">
        <f>+G56-(+G51-G52)</f>
        <v>0</v>
      </c>
      <c r="H90" s="155">
        <f>+H56-(+H51-H52)</f>
        <v>0</v>
      </c>
      <c r="I90" s="155">
        <f>+I56-(+I51-I52)</f>
        <v>0</v>
      </c>
    </row>
    <row r="91" spans="6:9" x14ac:dyDescent="0.3">
      <c r="F91" s="155">
        <f>+F57-SUM(F58:F60)</f>
        <v>0</v>
      </c>
      <c r="G91" s="155">
        <f>+G57-SUM(G58:G60)</f>
        <v>0</v>
      </c>
      <c r="H91" s="155">
        <f>+H57-SUM(H58:H60)</f>
        <v>0</v>
      </c>
      <c r="I91" s="155">
        <f>+I57-SUM(I58:I60)</f>
        <v>0</v>
      </c>
    </row>
    <row r="92" spans="6:9" x14ac:dyDescent="0.3">
      <c r="F92" s="155">
        <f>+F61-SUM(F62:F64)</f>
        <v>0</v>
      </c>
      <c r="G92" s="155">
        <f>+G61-SUM(G62:G64)</f>
        <v>0</v>
      </c>
      <c r="H92" s="155">
        <f>+H61-SUM(H62:H64)</f>
        <v>0</v>
      </c>
      <c r="I92" s="155">
        <f>+I61-SUM(I62:I64)</f>
        <v>0</v>
      </c>
    </row>
    <row r="93" spans="6:9" x14ac:dyDescent="0.3">
      <c r="F93" s="155">
        <f>+F65-(+F57-F61)</f>
        <v>0</v>
      </c>
      <c r="G93" s="155">
        <f>+G65-(+G57-G61)</f>
        <v>0</v>
      </c>
      <c r="H93" s="155">
        <f>+H65-(+H57-H61)</f>
        <v>0</v>
      </c>
      <c r="I93" s="155">
        <f>+I65-(+I57-I61)</f>
        <v>0</v>
      </c>
    </row>
    <row r="94" spans="6:9" x14ac:dyDescent="0.3">
      <c r="F94" s="155">
        <f>+F66-SUM(F67:F69)</f>
        <v>0</v>
      </c>
      <c r="G94" s="155">
        <f>+G66-SUM(G67:G69)</f>
        <v>0</v>
      </c>
      <c r="H94" s="155">
        <f>+H66-SUM(H67:H69)</f>
        <v>0</v>
      </c>
      <c r="I94" s="155">
        <f>+I66-SUM(I67:I69)</f>
        <v>0</v>
      </c>
    </row>
    <row r="95" spans="6:9" x14ac:dyDescent="0.3">
      <c r="F95" s="155">
        <f>+F70-(+F65+F66)</f>
        <v>0</v>
      </c>
      <c r="G95" s="155">
        <f>+G70-(+G65+G66)</f>
        <v>0</v>
      </c>
      <c r="H95" s="155">
        <f>+H70-(+H65+H66)</f>
        <v>0</v>
      </c>
      <c r="I95" s="155">
        <f>+I70-(+I65+I66)</f>
        <v>0</v>
      </c>
    </row>
    <row r="96" spans="6:9" x14ac:dyDescent="0.3">
      <c r="F96" s="155">
        <f>+F71-(+F56+F70)</f>
        <v>0</v>
      </c>
      <c r="G96" s="155">
        <f>+G71-(+G56+G70)</f>
        <v>0</v>
      </c>
      <c r="H96" s="155">
        <f>+H71-(+H56+H70)</f>
        <v>0</v>
      </c>
      <c r="I96" s="155">
        <f>+I71-(+I56+I70)</f>
        <v>0</v>
      </c>
    </row>
  </sheetData>
  <mergeCells count="7">
    <mergeCell ref="B3:H3"/>
    <mergeCell ref="B76:J76"/>
    <mergeCell ref="I8:I9"/>
    <mergeCell ref="G8:G9"/>
    <mergeCell ref="E8:E9"/>
    <mergeCell ref="F8:F9"/>
    <mergeCell ref="H8:H9"/>
  </mergeCells>
  <phoneticPr fontId="25" type="noConversion"/>
  <pageMargins left="0.51181102362204722" right="0.35433070866141736" top="0.82677165354330717" bottom="0.98425196850393704" header="0.51181102362204722" footer="0.51181102362204722"/>
  <pageSetup paperSize="9" scale="51" orientation="portrait" r:id="rId1"/>
  <headerFooter alignWithMargins="0">
    <oddFooter>&amp;CEkteki dipnotlar bu finansal tabloların tamamlayıcısıdır.
7</oddFooter>
    <evenFooter>&amp;L&amp;"calibri,Regular"&amp;10Genele Açık / Public</evenFooter>
    <firstFooter>&amp;L&amp;"calibri,Regular"&amp;10Genele Açık / Public</first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  <pageSetUpPr fitToPage="1"/>
  </sheetPr>
  <dimension ref="A1:H34"/>
  <sheetViews>
    <sheetView view="pageBreakPreview" zoomScale="80" zoomScaleNormal="70" zoomScaleSheetLayoutView="80" workbookViewId="0">
      <selection activeCell="D5" sqref="D5"/>
    </sheetView>
  </sheetViews>
  <sheetFormatPr defaultColWidth="9.109375" defaultRowHeight="13.2" x14ac:dyDescent="0.25"/>
  <cols>
    <col min="1" max="1" width="5.109375" style="36" customWidth="1"/>
    <col min="2" max="2" width="6.33203125" style="36" customWidth="1"/>
    <col min="3" max="3" width="65.109375" style="36" customWidth="1"/>
    <col min="4" max="5" width="25" style="36" customWidth="1"/>
    <col min="6" max="6" width="1.5546875" style="36" customWidth="1"/>
    <col min="7" max="16384" width="9.109375" style="36"/>
  </cols>
  <sheetData>
    <row r="1" spans="1:6" x14ac:dyDescent="0.25">
      <c r="A1" s="43"/>
      <c r="B1" s="44"/>
      <c r="C1" s="44"/>
      <c r="D1" s="44"/>
      <c r="E1" s="45"/>
    </row>
    <row r="2" spans="1:6" ht="30" customHeight="1" x14ac:dyDescent="0.25">
      <c r="A2" s="616" t="s">
        <v>568</v>
      </c>
      <c r="B2" s="617"/>
      <c r="C2" s="617"/>
      <c r="D2" s="617"/>
      <c r="E2" s="46"/>
      <c r="F2" s="37"/>
    </row>
    <row r="3" spans="1:6" x14ac:dyDescent="0.25">
      <c r="A3" s="41"/>
      <c r="B3" s="37"/>
      <c r="C3" s="37"/>
      <c r="D3" s="37"/>
      <c r="E3" s="47"/>
      <c r="F3" s="37"/>
    </row>
    <row r="4" spans="1:6" x14ac:dyDescent="0.25">
      <c r="A4" s="52"/>
      <c r="B4" s="53"/>
      <c r="C4" s="53"/>
      <c r="D4" s="445"/>
      <c r="E4" s="446"/>
      <c r="F4" s="37"/>
    </row>
    <row r="5" spans="1:6" x14ac:dyDescent="0.25">
      <c r="A5" s="48"/>
      <c r="B5" s="49"/>
      <c r="C5" s="49"/>
      <c r="D5" s="437" t="s">
        <v>358</v>
      </c>
      <c r="E5" s="317" t="s">
        <v>358</v>
      </c>
      <c r="F5" s="37"/>
    </row>
    <row r="6" spans="1:6" x14ac:dyDescent="0.25">
      <c r="A6" s="41"/>
      <c r="B6" s="50"/>
      <c r="C6" s="51" t="s">
        <v>468</v>
      </c>
      <c r="D6" s="438" t="s">
        <v>0</v>
      </c>
      <c r="E6" s="318" t="s">
        <v>1</v>
      </c>
      <c r="F6" s="37"/>
    </row>
    <row r="7" spans="1:6" x14ac:dyDescent="0.25">
      <c r="A7" s="41"/>
      <c r="B7" s="50"/>
      <c r="C7" s="51"/>
      <c r="D7" s="496" t="s">
        <v>305</v>
      </c>
      <c r="E7" s="497" t="s">
        <v>305</v>
      </c>
      <c r="F7" s="37"/>
    </row>
    <row r="8" spans="1:6" x14ac:dyDescent="0.25">
      <c r="A8" s="41"/>
      <c r="B8" s="37"/>
      <c r="C8" s="38"/>
      <c r="D8" s="439" t="s">
        <v>604</v>
      </c>
      <c r="E8" s="498" t="s">
        <v>603</v>
      </c>
      <c r="F8" s="37"/>
    </row>
    <row r="9" spans="1:6" x14ac:dyDescent="0.25">
      <c r="A9" s="52"/>
      <c r="B9" s="53"/>
      <c r="C9" s="54"/>
      <c r="D9" s="440"/>
      <c r="E9" s="319"/>
      <c r="F9" s="37"/>
    </row>
    <row r="10" spans="1:6" ht="15.6" x14ac:dyDescent="0.25">
      <c r="A10" s="41"/>
      <c r="B10" s="263" t="s">
        <v>36</v>
      </c>
      <c r="C10" s="264" t="s">
        <v>450</v>
      </c>
      <c r="D10" s="441">
        <v>2904105</v>
      </c>
      <c r="E10" s="442">
        <v>921048</v>
      </c>
      <c r="F10" s="37"/>
    </row>
    <row r="11" spans="1:6" ht="15.6" x14ac:dyDescent="0.25">
      <c r="A11" s="41"/>
      <c r="B11" s="265" t="s">
        <v>38</v>
      </c>
      <c r="C11" s="260" t="s">
        <v>451</v>
      </c>
      <c r="D11" s="441">
        <v>1614247</v>
      </c>
      <c r="E11" s="57">
        <v>136986</v>
      </c>
      <c r="F11" s="37"/>
    </row>
    <row r="12" spans="1:6" s="40" customFormat="1" ht="15.6" x14ac:dyDescent="0.25">
      <c r="A12" s="39"/>
      <c r="B12" s="448" t="s">
        <v>39</v>
      </c>
      <c r="C12" s="260" t="s">
        <v>452</v>
      </c>
      <c r="D12" s="441">
        <v>553960</v>
      </c>
      <c r="E12" s="57">
        <v>131380</v>
      </c>
      <c r="F12" s="50"/>
    </row>
    <row r="13" spans="1:6" s="40" customFormat="1" ht="15.6" x14ac:dyDescent="0.25">
      <c r="A13" s="39"/>
      <c r="B13" s="420" t="s">
        <v>165</v>
      </c>
      <c r="C13" s="261" t="s">
        <v>453</v>
      </c>
      <c r="D13" s="443">
        <v>993256</v>
      </c>
      <c r="E13" s="267">
        <v>152830</v>
      </c>
      <c r="F13" s="50"/>
    </row>
    <row r="14" spans="1:6" s="40" customFormat="1" ht="31.2" x14ac:dyDescent="0.25">
      <c r="A14" s="39"/>
      <c r="B14" s="420" t="s">
        <v>166</v>
      </c>
      <c r="C14" s="261" t="s">
        <v>454</v>
      </c>
      <c r="D14" s="443">
        <v>0</v>
      </c>
      <c r="E14" s="267">
        <v>0</v>
      </c>
      <c r="F14" s="50"/>
    </row>
    <row r="15" spans="1:6" s="40" customFormat="1" ht="15.6" x14ac:dyDescent="0.25">
      <c r="A15" s="39"/>
      <c r="B15" s="420" t="s">
        <v>167</v>
      </c>
      <c r="C15" s="261" t="s">
        <v>455</v>
      </c>
      <c r="D15" s="443">
        <v>-320749</v>
      </c>
      <c r="E15" s="267">
        <v>-7709</v>
      </c>
      <c r="F15" s="50"/>
    </row>
    <row r="16" spans="1:6" ht="31.2" x14ac:dyDescent="0.25">
      <c r="A16" s="41"/>
      <c r="B16" s="420" t="s">
        <v>357</v>
      </c>
      <c r="C16" s="261" t="s">
        <v>456</v>
      </c>
      <c r="D16" s="443">
        <v>0</v>
      </c>
      <c r="E16" s="267">
        <v>0</v>
      </c>
      <c r="F16" s="37"/>
    </row>
    <row r="17" spans="1:8" ht="31.2" x14ac:dyDescent="0.25">
      <c r="A17" s="41"/>
      <c r="B17" s="420" t="s">
        <v>369</v>
      </c>
      <c r="C17" s="261" t="s">
        <v>457</v>
      </c>
      <c r="D17" s="443">
        <v>-118547</v>
      </c>
      <c r="E17" s="267">
        <v>-13741</v>
      </c>
      <c r="F17" s="37"/>
    </row>
    <row r="18" spans="1:8" ht="15.6" x14ac:dyDescent="0.25">
      <c r="A18" s="41"/>
      <c r="B18" s="449" t="s">
        <v>40</v>
      </c>
      <c r="C18" s="260" t="s">
        <v>458</v>
      </c>
      <c r="D18" s="441">
        <v>1060287</v>
      </c>
      <c r="E18" s="57">
        <v>5606</v>
      </c>
      <c r="F18" s="37"/>
      <c r="H18" s="194"/>
    </row>
    <row r="19" spans="1:8" ht="15.6" x14ac:dyDescent="0.25">
      <c r="A19" s="41"/>
      <c r="B19" s="420" t="s">
        <v>209</v>
      </c>
      <c r="C19" s="261" t="s">
        <v>459</v>
      </c>
      <c r="D19" s="443">
        <v>0</v>
      </c>
      <c r="E19" s="267">
        <v>0</v>
      </c>
      <c r="F19" s="37"/>
    </row>
    <row r="20" spans="1:8" ht="46.8" x14ac:dyDescent="0.25">
      <c r="A20" s="41"/>
      <c r="B20" s="420" t="s">
        <v>210</v>
      </c>
      <c r="C20" s="261" t="s">
        <v>460</v>
      </c>
      <c r="D20" s="443">
        <v>1409183</v>
      </c>
      <c r="E20" s="267">
        <v>7007</v>
      </c>
      <c r="F20" s="37"/>
    </row>
    <row r="21" spans="1:8" ht="15.6" x14ac:dyDescent="0.25">
      <c r="A21" s="41"/>
      <c r="B21" s="420" t="s">
        <v>211</v>
      </c>
      <c r="C21" s="261" t="s">
        <v>461</v>
      </c>
      <c r="D21" s="443">
        <v>0</v>
      </c>
      <c r="E21" s="267">
        <v>0</v>
      </c>
      <c r="F21" s="37"/>
    </row>
    <row r="22" spans="1:8" ht="31.2" x14ac:dyDescent="0.25">
      <c r="A22" s="41"/>
      <c r="B22" s="420" t="s">
        <v>371</v>
      </c>
      <c r="C22" s="261" t="s">
        <v>462</v>
      </c>
      <c r="D22" s="443">
        <v>0</v>
      </c>
      <c r="E22" s="267">
        <v>0</v>
      </c>
      <c r="F22" s="37"/>
    </row>
    <row r="23" spans="1:8" ht="31.2" x14ac:dyDescent="0.25">
      <c r="A23" s="41"/>
      <c r="B23" s="420" t="s">
        <v>463</v>
      </c>
      <c r="C23" s="261" t="s">
        <v>464</v>
      </c>
      <c r="D23" s="443">
        <v>0</v>
      </c>
      <c r="E23" s="267">
        <v>0</v>
      </c>
      <c r="F23" s="37"/>
    </row>
    <row r="24" spans="1:8" ht="31.2" x14ac:dyDescent="0.25">
      <c r="A24" s="41"/>
      <c r="B24" s="420" t="s">
        <v>465</v>
      </c>
      <c r="C24" s="261" t="s">
        <v>466</v>
      </c>
      <c r="D24" s="443">
        <v>-348896</v>
      </c>
      <c r="E24" s="267">
        <v>-1401</v>
      </c>
      <c r="F24" s="37"/>
    </row>
    <row r="25" spans="1:8" s="40" customFormat="1" ht="15.6" x14ac:dyDescent="0.25">
      <c r="A25" s="39"/>
      <c r="B25" s="266" t="s">
        <v>50</v>
      </c>
      <c r="C25" s="262" t="s">
        <v>467</v>
      </c>
      <c r="D25" s="441">
        <v>4518352</v>
      </c>
      <c r="E25" s="57">
        <v>1058034</v>
      </c>
      <c r="F25" s="50"/>
    </row>
    <row r="26" spans="1:8" x14ac:dyDescent="0.25">
      <c r="A26" s="42"/>
      <c r="B26" s="55"/>
      <c r="C26" s="56"/>
      <c r="D26" s="444"/>
      <c r="E26" s="58"/>
      <c r="F26" s="37"/>
    </row>
    <row r="29" spans="1:8" x14ac:dyDescent="0.25">
      <c r="D29" s="194"/>
    </row>
    <row r="31" spans="1:8" x14ac:dyDescent="0.25">
      <c r="D31" s="324">
        <f>+D11-D12-D18</f>
        <v>0</v>
      </c>
      <c r="E31" s="324">
        <f>+E11-E12-E18</f>
        <v>0</v>
      </c>
    </row>
    <row r="32" spans="1:8" x14ac:dyDescent="0.25">
      <c r="D32" s="324">
        <f>+D12-SUM(D13:D17)</f>
        <v>0</v>
      </c>
      <c r="E32" s="324">
        <f>+E12-SUM(E13:E17)</f>
        <v>0</v>
      </c>
    </row>
    <row r="33" spans="4:5" x14ac:dyDescent="0.25">
      <c r="D33" s="324">
        <f>+D18-SUM(D19:D24)</f>
        <v>0</v>
      </c>
      <c r="E33" s="324">
        <f>+E18-SUM(E19:E24)</f>
        <v>0</v>
      </c>
    </row>
    <row r="34" spans="4:5" x14ac:dyDescent="0.25">
      <c r="D34" s="324">
        <f>+D25-D10-D11</f>
        <v>0</v>
      </c>
      <c r="E34" s="324">
        <f>+E25-E10-E11</f>
        <v>0</v>
      </c>
    </row>
  </sheetData>
  <mergeCells count="1">
    <mergeCell ref="A2:D2"/>
  </mergeCells>
  <phoneticPr fontId="70" type="noConversion"/>
  <pageMargins left="0.51181102362204722" right="0.55118110236220474" top="0.98425196850393704" bottom="0.98425196850393704" header="0.51181102362204722" footer="0.51181102362204722"/>
  <pageSetup paperSize="9" scale="73" orientation="portrait" r:id="rId1"/>
  <headerFooter alignWithMargins="0">
    <oddFooter>&amp;CEkteki dipnotlar bu finansal tabloların tamamlayıcısıdır.
8</oddFooter>
    <evenFooter>&amp;L&amp;"calibri,Regular"&amp;10Genele Açık / Public</evenFooter>
    <firstFooter>&amp;L&amp;"calibri,Regular"&amp;10Genele Açık / Public</first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  <pageSetUpPr fitToPage="1"/>
  </sheetPr>
  <dimension ref="B2:AB66"/>
  <sheetViews>
    <sheetView showGridLines="0" view="pageBreakPreview" zoomScale="60" zoomScaleNormal="60" workbookViewId="0">
      <selection activeCell="F33" sqref="F33"/>
    </sheetView>
  </sheetViews>
  <sheetFormatPr defaultColWidth="9.109375" defaultRowHeight="20.100000000000001" customHeight="1" x14ac:dyDescent="0.35"/>
  <cols>
    <col min="1" max="1" width="2.33203125" style="64" customWidth="1"/>
    <col min="2" max="2" width="2.6640625" style="64" customWidth="1"/>
    <col min="3" max="3" width="6.88671875" style="81" bestFit="1" customWidth="1"/>
    <col min="4" max="4" width="47.44140625" style="64" customWidth="1"/>
    <col min="5" max="5" width="10.5546875" style="64" customWidth="1"/>
    <col min="6" max="6" width="13.109375" style="64" customWidth="1"/>
    <col min="7" max="7" width="16.33203125" style="64" customWidth="1"/>
    <col min="8" max="8" width="11.88671875" style="64" customWidth="1"/>
    <col min="9" max="9" width="13" style="64" customWidth="1"/>
    <col min="10" max="13" width="11.88671875" style="64" customWidth="1"/>
    <col min="14" max="14" width="11.88671875" style="65" customWidth="1"/>
    <col min="15" max="15" width="11.88671875" style="64" customWidth="1"/>
    <col min="16" max="16" width="14.6640625" style="64" customWidth="1"/>
    <col min="17" max="17" width="15.6640625" style="64" customWidth="1"/>
    <col min="18" max="18" width="17.6640625" style="64" customWidth="1"/>
    <col min="19" max="19" width="13.6640625" style="64" customWidth="1"/>
    <col min="20" max="20" width="12.109375" style="64" customWidth="1"/>
    <col min="21" max="21" width="13" style="64" customWidth="1"/>
    <col min="22" max="22" width="1.33203125" style="64" customWidth="1"/>
    <col min="23" max="23" width="11.6640625" style="64" customWidth="1"/>
    <col min="24" max="26" width="9.109375" style="64"/>
    <col min="27" max="27" width="20.109375" style="64" bestFit="1" customWidth="1"/>
    <col min="28" max="16384" width="9.109375" style="64"/>
  </cols>
  <sheetData>
    <row r="2" spans="2:28" ht="15" customHeight="1" x14ac:dyDescent="0.35">
      <c r="B2" s="530"/>
      <c r="C2" s="506"/>
      <c r="D2" s="531"/>
      <c r="E2" s="531"/>
      <c r="F2" s="531"/>
      <c r="G2" s="531"/>
      <c r="H2" s="531"/>
      <c r="I2" s="531"/>
      <c r="J2" s="531"/>
      <c r="K2" s="531"/>
      <c r="L2" s="531"/>
      <c r="M2" s="531"/>
      <c r="N2" s="531"/>
      <c r="O2" s="532"/>
      <c r="P2" s="533"/>
      <c r="Q2" s="533"/>
      <c r="R2" s="533"/>
      <c r="S2" s="533"/>
      <c r="T2" s="533"/>
      <c r="U2" s="534"/>
    </row>
    <row r="3" spans="2:28" ht="20.100000000000001" customHeight="1" x14ac:dyDescent="0.35">
      <c r="B3" s="529" t="s">
        <v>602</v>
      </c>
      <c r="C3" s="528"/>
      <c r="D3" s="528"/>
      <c r="E3" s="528"/>
      <c r="F3" s="528"/>
      <c r="G3" s="528"/>
      <c r="H3" s="499"/>
      <c r="I3" s="499"/>
      <c r="J3" s="499"/>
      <c r="K3" s="499"/>
      <c r="L3" s="499"/>
      <c r="M3" s="499"/>
      <c r="N3" s="499"/>
      <c r="O3" s="502"/>
      <c r="P3" s="503"/>
      <c r="Q3" s="503"/>
      <c r="R3" s="503"/>
      <c r="S3" s="503"/>
      <c r="T3" s="503"/>
      <c r="U3" s="504"/>
    </row>
    <row r="4" spans="2:28" ht="15" customHeight="1" x14ac:dyDescent="0.35">
      <c r="B4" s="535"/>
      <c r="C4" s="268"/>
      <c r="D4" s="619"/>
      <c r="E4" s="619"/>
      <c r="F4" s="620"/>
      <c r="G4" s="501"/>
      <c r="H4" s="501"/>
      <c r="I4" s="501"/>
      <c r="J4" s="501"/>
      <c r="K4" s="501"/>
      <c r="L4" s="502"/>
      <c r="M4" s="502"/>
      <c r="N4" s="503"/>
      <c r="O4" s="502"/>
      <c r="P4" s="503"/>
      <c r="Q4" s="503"/>
      <c r="R4" s="503"/>
      <c r="S4" s="503"/>
      <c r="T4" s="503"/>
      <c r="U4" s="504"/>
    </row>
    <row r="5" spans="2:28" ht="16.5" customHeight="1" x14ac:dyDescent="0.35">
      <c r="B5" s="535"/>
      <c r="C5" s="268"/>
      <c r="D5" s="621"/>
      <c r="E5" s="621"/>
      <c r="F5" s="621"/>
      <c r="G5" s="499"/>
      <c r="H5" s="500"/>
      <c r="I5" s="500"/>
      <c r="J5" s="500"/>
      <c r="K5" s="501"/>
      <c r="L5" s="502"/>
      <c r="M5" s="618" t="s">
        <v>358</v>
      </c>
      <c r="N5" s="618"/>
      <c r="O5" s="618"/>
      <c r="P5" s="503"/>
      <c r="Q5" s="503"/>
      <c r="R5" s="503"/>
      <c r="S5" s="503"/>
      <c r="T5" s="503"/>
      <c r="U5" s="504"/>
    </row>
    <row r="6" spans="2:28" ht="14.25" customHeight="1" x14ac:dyDescent="0.35">
      <c r="B6" s="535"/>
      <c r="C6" s="505"/>
      <c r="D6" s="502"/>
      <c r="E6" s="502"/>
      <c r="F6" s="502"/>
      <c r="G6" s="502"/>
      <c r="H6" s="502"/>
      <c r="I6" s="502"/>
      <c r="J6" s="502"/>
      <c r="K6" s="502"/>
      <c r="L6" s="502"/>
      <c r="M6" s="502"/>
      <c r="N6" s="503"/>
      <c r="O6" s="502"/>
      <c r="P6" s="503"/>
      <c r="Q6" s="503"/>
      <c r="R6" s="503"/>
      <c r="S6" s="503"/>
      <c r="T6" s="503"/>
      <c r="U6" s="504"/>
    </row>
    <row r="7" spans="2:28" ht="73.5" customHeight="1" x14ac:dyDescent="0.35">
      <c r="B7" s="530"/>
      <c r="C7" s="506"/>
      <c r="D7" s="507"/>
      <c r="E7" s="508"/>
      <c r="F7" s="509"/>
      <c r="G7" s="510"/>
      <c r="H7" s="510"/>
      <c r="I7" s="510"/>
      <c r="J7" s="622" t="s">
        <v>477</v>
      </c>
      <c r="K7" s="623"/>
      <c r="L7" s="624"/>
      <c r="M7" s="622" t="s">
        <v>478</v>
      </c>
      <c r="N7" s="623"/>
      <c r="O7" s="624"/>
      <c r="P7" s="511"/>
      <c r="Q7" s="511"/>
      <c r="R7" s="511"/>
      <c r="S7" s="511"/>
      <c r="T7" s="511"/>
      <c r="U7" s="512"/>
    </row>
    <row r="8" spans="2:28" s="70" customFormat="1" ht="62.4" x14ac:dyDescent="0.25">
      <c r="B8" s="536"/>
      <c r="C8" s="513"/>
      <c r="D8" s="514" t="s">
        <v>177</v>
      </c>
      <c r="E8" s="515" t="s">
        <v>614</v>
      </c>
      <c r="F8" s="516" t="s">
        <v>96</v>
      </c>
      <c r="G8" s="516" t="s">
        <v>98</v>
      </c>
      <c r="H8" s="516" t="s">
        <v>99</v>
      </c>
      <c r="I8" s="516" t="s">
        <v>100</v>
      </c>
      <c r="J8" s="516">
        <v>1</v>
      </c>
      <c r="K8" s="516">
        <v>2</v>
      </c>
      <c r="L8" s="516">
        <v>3</v>
      </c>
      <c r="M8" s="516">
        <v>4</v>
      </c>
      <c r="N8" s="516">
        <v>5</v>
      </c>
      <c r="O8" s="516">
        <v>6</v>
      </c>
      <c r="P8" s="516" t="s">
        <v>479</v>
      </c>
      <c r="Q8" s="516" t="s">
        <v>322</v>
      </c>
      <c r="R8" s="516" t="s">
        <v>480</v>
      </c>
      <c r="S8" s="516" t="s">
        <v>481</v>
      </c>
      <c r="T8" s="516" t="s">
        <v>429</v>
      </c>
      <c r="U8" s="516" t="s">
        <v>204</v>
      </c>
      <c r="V8" s="69"/>
      <c r="W8" s="69"/>
    </row>
    <row r="9" spans="2:28" ht="18" hidden="1" x14ac:dyDescent="0.35">
      <c r="B9" s="535"/>
      <c r="C9" s="268"/>
      <c r="D9" s="517" t="s">
        <v>70</v>
      </c>
      <c r="E9" s="518"/>
      <c r="F9" s="519"/>
      <c r="G9" s="519"/>
      <c r="H9" s="519"/>
      <c r="I9" s="519"/>
      <c r="J9" s="519"/>
      <c r="K9" s="519"/>
      <c r="L9" s="519"/>
      <c r="M9" s="519"/>
      <c r="N9" s="519"/>
      <c r="O9" s="519"/>
      <c r="P9" s="519"/>
      <c r="Q9" s="519"/>
      <c r="R9" s="519"/>
      <c r="S9" s="519"/>
      <c r="T9" s="519"/>
      <c r="U9" s="519"/>
      <c r="V9" s="71"/>
      <c r="W9" s="71"/>
    </row>
    <row r="10" spans="2:28" ht="15.75" hidden="1" customHeight="1" x14ac:dyDescent="0.35">
      <c r="B10" s="535"/>
      <c r="C10" s="268"/>
      <c r="D10" s="517" t="s">
        <v>374</v>
      </c>
      <c r="E10" s="518"/>
      <c r="F10" s="520"/>
      <c r="G10" s="520"/>
      <c r="H10" s="520"/>
      <c r="I10" s="520"/>
      <c r="J10" s="520"/>
      <c r="K10" s="520"/>
      <c r="L10" s="520"/>
      <c r="M10" s="520"/>
      <c r="N10" s="520"/>
      <c r="O10" s="520"/>
      <c r="P10" s="520"/>
      <c r="Q10" s="520"/>
      <c r="R10" s="520"/>
      <c r="S10" s="520"/>
      <c r="T10" s="520"/>
      <c r="U10" s="520"/>
      <c r="V10" s="71"/>
      <c r="W10" s="71"/>
    </row>
    <row r="11" spans="2:28" ht="15.75" hidden="1" customHeight="1" x14ac:dyDescent="0.35">
      <c r="B11" s="535"/>
      <c r="C11" s="268"/>
      <c r="D11" s="517" t="s">
        <v>476</v>
      </c>
      <c r="E11" s="521"/>
      <c r="F11" s="520"/>
      <c r="G11" s="520"/>
      <c r="H11" s="520"/>
      <c r="I11" s="520"/>
      <c r="J11" s="520"/>
      <c r="K11" s="520"/>
      <c r="L11" s="520"/>
      <c r="M11" s="520"/>
      <c r="N11" s="520"/>
      <c r="O11" s="520"/>
      <c r="P11" s="520"/>
      <c r="Q11" s="520"/>
      <c r="R11" s="520"/>
      <c r="S11" s="520"/>
      <c r="T11" s="520"/>
      <c r="U11" s="520"/>
      <c r="V11" s="71"/>
      <c r="W11" s="71"/>
    </row>
    <row r="12" spans="2:28" s="76" customFormat="1" ht="18.75" hidden="1" customHeight="1" x14ac:dyDescent="0.35">
      <c r="B12" s="537"/>
      <c r="C12" s="268" t="s">
        <v>36</v>
      </c>
      <c r="D12" s="253" t="s">
        <v>335</v>
      </c>
      <c r="E12" s="521"/>
      <c r="F12" s="235"/>
      <c r="G12" s="235"/>
      <c r="H12" s="235"/>
      <c r="I12" s="235"/>
      <c r="J12" s="235"/>
      <c r="K12" s="235"/>
      <c r="L12" s="235"/>
      <c r="M12" s="235"/>
      <c r="N12" s="235"/>
      <c r="O12" s="235"/>
      <c r="P12" s="235"/>
      <c r="Q12" s="235"/>
      <c r="R12" s="235"/>
      <c r="S12" s="235"/>
      <c r="T12" s="235"/>
      <c r="U12" s="235"/>
      <c r="V12" s="75"/>
      <c r="W12" s="75"/>
      <c r="AA12" s="283">
        <f>SUM(F12:R12)-S12</f>
        <v>0</v>
      </c>
      <c r="AB12" s="283">
        <f>+U12-S12-T12</f>
        <v>0</v>
      </c>
    </row>
    <row r="13" spans="2:28" s="76" customFormat="1" ht="18.75" hidden="1" customHeight="1" x14ac:dyDescent="0.35">
      <c r="B13" s="537"/>
      <c r="C13" s="269" t="s">
        <v>38</v>
      </c>
      <c r="D13" s="270" t="s">
        <v>336</v>
      </c>
      <c r="E13" s="521"/>
      <c r="F13" s="237"/>
      <c r="G13" s="237"/>
      <c r="H13" s="237"/>
      <c r="I13" s="237"/>
      <c r="J13" s="237"/>
      <c r="K13" s="237"/>
      <c r="L13" s="237"/>
      <c r="M13" s="237"/>
      <c r="N13" s="237"/>
      <c r="O13" s="237"/>
      <c r="P13" s="237"/>
      <c r="Q13" s="237"/>
      <c r="R13" s="237"/>
      <c r="S13" s="237"/>
      <c r="T13" s="237"/>
      <c r="U13" s="237"/>
      <c r="V13" s="75"/>
      <c r="W13" s="75"/>
      <c r="AA13" s="283">
        <f t="shared" ref="AA13:AA49" si="0">SUM(F13:R13)-S13</f>
        <v>0</v>
      </c>
      <c r="AB13" s="283">
        <f t="shared" ref="AB13:AB49" si="1">+U13-S13-T13</f>
        <v>0</v>
      </c>
    </row>
    <row r="14" spans="2:28" ht="18.75" hidden="1" customHeight="1" x14ac:dyDescent="0.35">
      <c r="B14" s="535"/>
      <c r="C14" s="271" t="s">
        <v>39</v>
      </c>
      <c r="D14" s="272" t="s">
        <v>337</v>
      </c>
      <c r="E14" s="521"/>
      <c r="F14" s="246"/>
      <c r="G14" s="246"/>
      <c r="H14" s="246"/>
      <c r="I14" s="246"/>
      <c r="J14" s="246"/>
      <c r="K14" s="246"/>
      <c r="L14" s="246"/>
      <c r="M14" s="246"/>
      <c r="N14" s="246"/>
      <c r="O14" s="246"/>
      <c r="P14" s="246"/>
      <c r="Q14" s="246"/>
      <c r="R14" s="246"/>
      <c r="S14" s="246"/>
      <c r="T14" s="246"/>
      <c r="U14" s="246"/>
      <c r="V14" s="71"/>
      <c r="W14" s="71"/>
      <c r="AA14" s="283">
        <f t="shared" si="0"/>
        <v>0</v>
      </c>
      <c r="AB14" s="283">
        <f t="shared" si="1"/>
        <v>0</v>
      </c>
    </row>
    <row r="15" spans="2:28" ht="18.75" hidden="1" customHeight="1" x14ac:dyDescent="0.35">
      <c r="B15" s="535"/>
      <c r="C15" s="271" t="s">
        <v>40</v>
      </c>
      <c r="D15" s="272" t="s">
        <v>338</v>
      </c>
      <c r="E15" s="521"/>
      <c r="F15" s="246"/>
      <c r="G15" s="246"/>
      <c r="H15" s="246"/>
      <c r="I15" s="246"/>
      <c r="J15" s="246"/>
      <c r="K15" s="246"/>
      <c r="L15" s="246"/>
      <c r="M15" s="246"/>
      <c r="N15" s="246"/>
      <c r="O15" s="246"/>
      <c r="P15" s="246"/>
      <c r="Q15" s="246"/>
      <c r="R15" s="246"/>
      <c r="S15" s="246"/>
      <c r="T15" s="246"/>
      <c r="U15" s="246"/>
      <c r="V15" s="71"/>
      <c r="W15" s="71"/>
      <c r="AA15" s="283">
        <f t="shared" si="0"/>
        <v>0</v>
      </c>
      <c r="AB15" s="283">
        <f t="shared" si="1"/>
        <v>0</v>
      </c>
    </row>
    <row r="16" spans="2:28" s="76" customFormat="1" ht="18.75" hidden="1" customHeight="1" x14ac:dyDescent="0.35">
      <c r="B16" s="537"/>
      <c r="C16" s="269" t="s">
        <v>50</v>
      </c>
      <c r="D16" s="273" t="s">
        <v>339</v>
      </c>
      <c r="E16" s="521"/>
      <c r="F16" s="235"/>
      <c r="G16" s="235"/>
      <c r="H16" s="235"/>
      <c r="I16" s="235"/>
      <c r="J16" s="235"/>
      <c r="K16" s="235"/>
      <c r="L16" s="235"/>
      <c r="M16" s="235"/>
      <c r="N16" s="235"/>
      <c r="O16" s="235"/>
      <c r="P16" s="235"/>
      <c r="Q16" s="235"/>
      <c r="R16" s="235"/>
      <c r="S16" s="235"/>
      <c r="T16" s="235"/>
      <c r="U16" s="235"/>
      <c r="V16" s="75"/>
      <c r="W16" s="75"/>
      <c r="AA16" s="283">
        <f t="shared" si="0"/>
        <v>0</v>
      </c>
      <c r="AB16" s="283">
        <f t="shared" si="1"/>
        <v>0</v>
      </c>
    </row>
    <row r="17" spans="2:28" ht="18.75" hidden="1" customHeight="1" x14ac:dyDescent="0.35">
      <c r="B17" s="535"/>
      <c r="C17" s="268" t="s">
        <v>60</v>
      </c>
      <c r="D17" s="272" t="s">
        <v>469</v>
      </c>
      <c r="E17" s="522"/>
      <c r="F17" s="233"/>
      <c r="G17" s="233"/>
      <c r="H17" s="233"/>
      <c r="I17" s="233"/>
      <c r="J17" s="233"/>
      <c r="K17" s="233"/>
      <c r="L17" s="233"/>
      <c r="M17" s="233"/>
      <c r="N17" s="233"/>
      <c r="O17" s="233"/>
      <c r="P17" s="233"/>
      <c r="Q17" s="233"/>
      <c r="R17" s="233"/>
      <c r="S17" s="233"/>
      <c r="T17" s="233"/>
      <c r="U17" s="233"/>
      <c r="V17" s="71"/>
      <c r="W17" s="71"/>
      <c r="AA17" s="283">
        <f t="shared" si="0"/>
        <v>0</v>
      </c>
      <c r="AB17" s="283">
        <f t="shared" si="1"/>
        <v>0</v>
      </c>
    </row>
    <row r="18" spans="2:28" s="76" customFormat="1" ht="18.75" hidden="1" customHeight="1" x14ac:dyDescent="0.35">
      <c r="B18" s="537"/>
      <c r="C18" s="269" t="s">
        <v>61</v>
      </c>
      <c r="D18" s="274" t="s">
        <v>470</v>
      </c>
      <c r="E18" s="523"/>
      <c r="F18" s="237"/>
      <c r="G18" s="237"/>
      <c r="H18" s="237"/>
      <c r="I18" s="237"/>
      <c r="J18" s="237"/>
      <c r="K18" s="237"/>
      <c r="L18" s="237"/>
      <c r="M18" s="237"/>
      <c r="N18" s="237"/>
      <c r="O18" s="237"/>
      <c r="P18" s="237"/>
      <c r="Q18" s="237"/>
      <c r="R18" s="237"/>
      <c r="S18" s="237"/>
      <c r="T18" s="237"/>
      <c r="U18" s="237"/>
      <c r="V18" s="75"/>
      <c r="W18" s="75"/>
      <c r="AA18" s="283">
        <f t="shared" si="0"/>
        <v>0</v>
      </c>
      <c r="AB18" s="283">
        <f t="shared" si="1"/>
        <v>0</v>
      </c>
    </row>
    <row r="19" spans="2:28" s="76" customFormat="1" ht="18.75" hidden="1" customHeight="1" x14ac:dyDescent="0.35">
      <c r="B19" s="537"/>
      <c r="C19" s="268" t="s">
        <v>62</v>
      </c>
      <c r="D19" s="275" t="s">
        <v>471</v>
      </c>
      <c r="E19" s="523"/>
      <c r="F19" s="235"/>
      <c r="G19" s="235"/>
      <c r="H19" s="235"/>
      <c r="I19" s="235"/>
      <c r="J19" s="235"/>
      <c r="K19" s="235"/>
      <c r="L19" s="235"/>
      <c r="M19" s="235"/>
      <c r="N19" s="235"/>
      <c r="O19" s="235"/>
      <c r="P19" s="235"/>
      <c r="Q19" s="235"/>
      <c r="R19" s="235"/>
      <c r="S19" s="235"/>
      <c r="T19" s="235"/>
      <c r="U19" s="235"/>
      <c r="V19" s="75"/>
      <c r="W19" s="75"/>
      <c r="AA19" s="283">
        <f t="shared" si="0"/>
        <v>0</v>
      </c>
      <c r="AB19" s="283">
        <f t="shared" si="1"/>
        <v>0</v>
      </c>
    </row>
    <row r="20" spans="2:28" s="76" customFormat="1" ht="18.75" hidden="1" customHeight="1" x14ac:dyDescent="0.35">
      <c r="B20" s="537"/>
      <c r="C20" s="268" t="s">
        <v>63</v>
      </c>
      <c r="D20" s="276" t="s">
        <v>181</v>
      </c>
      <c r="E20" s="522"/>
      <c r="F20" s="235"/>
      <c r="G20" s="235"/>
      <c r="H20" s="235"/>
      <c r="I20" s="235"/>
      <c r="J20" s="235"/>
      <c r="K20" s="235"/>
      <c r="L20" s="235"/>
      <c r="M20" s="235"/>
      <c r="N20" s="235"/>
      <c r="O20" s="235"/>
      <c r="P20" s="235"/>
      <c r="Q20" s="235"/>
      <c r="R20" s="235"/>
      <c r="S20" s="235"/>
      <c r="T20" s="235"/>
      <c r="U20" s="235"/>
      <c r="V20" s="75"/>
      <c r="W20" s="75"/>
      <c r="AA20" s="283">
        <f t="shared" si="0"/>
        <v>0</v>
      </c>
      <c r="AB20" s="283">
        <f t="shared" si="1"/>
        <v>0</v>
      </c>
    </row>
    <row r="21" spans="2:28" s="76" customFormat="1" ht="18.75" hidden="1" customHeight="1" x14ac:dyDescent="0.35">
      <c r="B21" s="537"/>
      <c r="C21" s="268" t="s">
        <v>76</v>
      </c>
      <c r="D21" s="274" t="s">
        <v>472</v>
      </c>
      <c r="E21" s="522"/>
      <c r="F21" s="237"/>
      <c r="G21" s="237"/>
      <c r="H21" s="237"/>
      <c r="I21" s="237"/>
      <c r="J21" s="237"/>
      <c r="K21" s="237"/>
      <c r="L21" s="237"/>
      <c r="M21" s="237"/>
      <c r="N21" s="237"/>
      <c r="O21" s="237"/>
      <c r="P21" s="237"/>
      <c r="Q21" s="237"/>
      <c r="R21" s="237"/>
      <c r="S21" s="235"/>
      <c r="T21" s="237"/>
      <c r="U21" s="235"/>
      <c r="V21" s="75"/>
      <c r="W21" s="75"/>
      <c r="AA21" s="283">
        <f t="shared" si="0"/>
        <v>0</v>
      </c>
      <c r="AB21" s="283">
        <f t="shared" si="1"/>
        <v>0</v>
      </c>
    </row>
    <row r="22" spans="2:28" ht="18.75" hidden="1" customHeight="1" x14ac:dyDescent="0.35">
      <c r="B22" s="535"/>
      <c r="C22" s="268" t="s">
        <v>79</v>
      </c>
      <c r="D22" s="274" t="s">
        <v>473</v>
      </c>
      <c r="E22" s="524"/>
      <c r="F22" s="233"/>
      <c r="G22" s="233"/>
      <c r="H22" s="233"/>
      <c r="I22" s="233"/>
      <c r="J22" s="233"/>
      <c r="K22" s="233"/>
      <c r="L22" s="233"/>
      <c r="M22" s="233"/>
      <c r="N22" s="233"/>
      <c r="O22" s="233"/>
      <c r="P22" s="233"/>
      <c r="Q22" s="233"/>
      <c r="R22" s="233"/>
      <c r="S22" s="233"/>
      <c r="T22" s="233"/>
      <c r="U22" s="233"/>
      <c r="V22" s="71"/>
      <c r="W22" s="71"/>
      <c r="AA22" s="283">
        <f t="shared" si="0"/>
        <v>0</v>
      </c>
      <c r="AB22" s="283">
        <f t="shared" si="1"/>
        <v>0</v>
      </c>
    </row>
    <row r="23" spans="2:28" ht="18.75" hidden="1" customHeight="1" x14ac:dyDescent="0.35">
      <c r="B23" s="535"/>
      <c r="C23" s="269" t="s">
        <v>80</v>
      </c>
      <c r="D23" s="274" t="s">
        <v>474</v>
      </c>
      <c r="E23" s="524"/>
      <c r="F23" s="233"/>
      <c r="G23" s="233"/>
      <c r="H23" s="233"/>
      <c r="I23" s="233"/>
      <c r="J23" s="233"/>
      <c r="K23" s="233"/>
      <c r="L23" s="233"/>
      <c r="M23" s="233"/>
      <c r="N23" s="233"/>
      <c r="O23" s="233"/>
      <c r="P23" s="233"/>
      <c r="Q23" s="233"/>
      <c r="R23" s="233"/>
      <c r="S23" s="233"/>
      <c r="T23" s="233"/>
      <c r="U23" s="233"/>
      <c r="V23" s="71"/>
      <c r="W23" s="71"/>
      <c r="AA23" s="283">
        <f t="shared" si="0"/>
        <v>0</v>
      </c>
      <c r="AB23" s="283">
        <f t="shared" si="1"/>
        <v>0</v>
      </c>
    </row>
    <row r="24" spans="2:28" s="76" customFormat="1" ht="18.75" hidden="1" customHeight="1" x14ac:dyDescent="0.35">
      <c r="B24" s="537"/>
      <c r="C24" s="269" t="s">
        <v>81</v>
      </c>
      <c r="D24" s="274" t="s">
        <v>178</v>
      </c>
      <c r="E24" s="521"/>
      <c r="F24" s="237"/>
      <c r="G24" s="237"/>
      <c r="H24" s="237"/>
      <c r="I24" s="237"/>
      <c r="J24" s="237"/>
      <c r="K24" s="237"/>
      <c r="L24" s="237"/>
      <c r="M24" s="237"/>
      <c r="N24" s="237"/>
      <c r="O24" s="237"/>
      <c r="P24" s="237"/>
      <c r="Q24" s="235"/>
      <c r="R24" s="237"/>
      <c r="S24" s="237"/>
      <c r="T24" s="237"/>
      <c r="U24" s="235"/>
      <c r="V24" s="75"/>
      <c r="W24" s="75"/>
      <c r="AA24" s="283">
        <f t="shared" si="0"/>
        <v>0</v>
      </c>
      <c r="AB24" s="283">
        <f t="shared" si="1"/>
        <v>0</v>
      </c>
    </row>
    <row r="25" spans="2:28" s="76" customFormat="1" ht="18.75" hidden="1" customHeight="1" x14ac:dyDescent="0.35">
      <c r="B25" s="537"/>
      <c r="C25" s="277" t="s">
        <v>196</v>
      </c>
      <c r="D25" s="274" t="s">
        <v>179</v>
      </c>
      <c r="E25" s="525"/>
      <c r="F25" s="237"/>
      <c r="G25" s="237"/>
      <c r="H25" s="237"/>
      <c r="I25" s="237"/>
      <c r="J25" s="237"/>
      <c r="K25" s="237"/>
      <c r="L25" s="237"/>
      <c r="M25" s="237"/>
      <c r="N25" s="237"/>
      <c r="O25" s="237"/>
      <c r="P25" s="237"/>
      <c r="Q25" s="237"/>
      <c r="R25" s="237"/>
      <c r="S25" s="237"/>
      <c r="T25" s="237"/>
      <c r="U25" s="237"/>
      <c r="V25" s="75"/>
      <c r="W25" s="75"/>
      <c r="AA25" s="283">
        <f t="shared" si="0"/>
        <v>0</v>
      </c>
      <c r="AB25" s="283">
        <f t="shared" si="1"/>
        <v>0</v>
      </c>
    </row>
    <row r="26" spans="2:28" s="76" customFormat="1" ht="18" hidden="1" x14ac:dyDescent="0.35">
      <c r="B26" s="537"/>
      <c r="C26" s="277" t="s">
        <v>197</v>
      </c>
      <c r="D26" s="274" t="s">
        <v>180</v>
      </c>
      <c r="E26" s="521"/>
      <c r="F26" s="237"/>
      <c r="G26" s="237"/>
      <c r="H26" s="237"/>
      <c r="I26" s="237"/>
      <c r="J26" s="237"/>
      <c r="K26" s="237"/>
      <c r="L26" s="237"/>
      <c r="M26" s="237"/>
      <c r="N26" s="237"/>
      <c r="O26" s="237"/>
      <c r="P26" s="237"/>
      <c r="Q26" s="237"/>
      <c r="R26" s="237"/>
      <c r="S26" s="237"/>
      <c r="T26" s="237"/>
      <c r="U26" s="237"/>
      <c r="V26" s="75"/>
      <c r="W26" s="75"/>
      <c r="AA26" s="283">
        <f t="shared" si="0"/>
        <v>0</v>
      </c>
      <c r="AB26" s="283">
        <f t="shared" si="1"/>
        <v>0</v>
      </c>
    </row>
    <row r="27" spans="2:28" s="76" customFormat="1" ht="18.75" hidden="1" customHeight="1" x14ac:dyDescent="0.35">
      <c r="B27" s="537"/>
      <c r="C27" s="277" t="s">
        <v>198</v>
      </c>
      <c r="D27" s="274" t="s">
        <v>20</v>
      </c>
      <c r="E27" s="521"/>
      <c r="F27" s="237"/>
      <c r="G27" s="237"/>
      <c r="H27" s="237"/>
      <c r="I27" s="237"/>
      <c r="J27" s="237"/>
      <c r="K27" s="237"/>
      <c r="L27" s="237"/>
      <c r="M27" s="237"/>
      <c r="N27" s="237"/>
      <c r="O27" s="237"/>
      <c r="P27" s="237"/>
      <c r="Q27" s="237"/>
      <c r="R27" s="237"/>
      <c r="S27" s="237"/>
      <c r="T27" s="237"/>
      <c r="U27" s="237"/>
      <c r="V27" s="75"/>
      <c r="W27" s="75"/>
      <c r="AA27" s="283">
        <f t="shared" si="0"/>
        <v>0</v>
      </c>
      <c r="AB27" s="283">
        <f t="shared" si="1"/>
        <v>0</v>
      </c>
    </row>
    <row r="28" spans="2:28" s="76" customFormat="1" ht="18" hidden="1" x14ac:dyDescent="0.35">
      <c r="B28" s="538"/>
      <c r="C28" s="278"/>
      <c r="D28" s="279" t="s">
        <v>475</v>
      </c>
      <c r="E28" s="526"/>
      <c r="F28" s="240"/>
      <c r="G28" s="240"/>
      <c r="H28" s="240"/>
      <c r="I28" s="240"/>
      <c r="J28" s="240"/>
      <c r="K28" s="240"/>
      <c r="L28" s="240"/>
      <c r="M28" s="240"/>
      <c r="N28" s="240"/>
      <c r="O28" s="240"/>
      <c r="P28" s="240"/>
      <c r="Q28" s="240"/>
      <c r="R28" s="240"/>
      <c r="S28" s="240"/>
      <c r="T28" s="240"/>
      <c r="U28" s="240"/>
      <c r="V28" s="75"/>
      <c r="W28" s="75"/>
      <c r="AA28" s="283">
        <f t="shared" si="0"/>
        <v>0</v>
      </c>
      <c r="AB28" s="283">
        <f t="shared" si="1"/>
        <v>0</v>
      </c>
    </row>
    <row r="29" spans="2:28" s="76" customFormat="1" ht="18" x14ac:dyDescent="0.35">
      <c r="B29" s="537"/>
      <c r="C29" s="268"/>
      <c r="D29" s="280"/>
      <c r="E29" s="521"/>
      <c r="F29" s="237"/>
      <c r="G29" s="237"/>
      <c r="H29" s="237"/>
      <c r="I29" s="237"/>
      <c r="J29" s="237"/>
      <c r="K29" s="237"/>
      <c r="L29" s="237"/>
      <c r="M29" s="237"/>
      <c r="N29" s="237"/>
      <c r="O29" s="237"/>
      <c r="P29" s="237"/>
      <c r="Q29" s="237"/>
      <c r="R29" s="237"/>
      <c r="S29" s="237"/>
      <c r="T29" s="237"/>
      <c r="U29" s="237"/>
      <c r="V29" s="75"/>
      <c r="W29" s="75"/>
      <c r="AA29" s="283">
        <f t="shared" si="0"/>
        <v>0</v>
      </c>
      <c r="AB29" s="283">
        <f t="shared" si="1"/>
        <v>0</v>
      </c>
    </row>
    <row r="30" spans="2:28" s="76" customFormat="1" ht="18" x14ac:dyDescent="0.35">
      <c r="B30" s="537"/>
      <c r="C30" s="268"/>
      <c r="D30" s="281" t="s">
        <v>0</v>
      </c>
      <c r="E30" s="521"/>
      <c r="F30" s="237"/>
      <c r="G30" s="237"/>
      <c r="H30" s="237"/>
      <c r="I30" s="237"/>
      <c r="J30" s="237"/>
      <c r="K30" s="237"/>
      <c r="L30" s="237"/>
      <c r="M30" s="237"/>
      <c r="N30" s="237"/>
      <c r="O30" s="237"/>
      <c r="P30" s="237"/>
      <c r="Q30" s="237"/>
      <c r="R30" s="237"/>
      <c r="S30" s="237"/>
      <c r="T30" s="237"/>
      <c r="U30" s="237"/>
      <c r="V30" s="75"/>
      <c r="W30" s="75"/>
      <c r="AA30" s="283">
        <f t="shared" si="0"/>
        <v>0</v>
      </c>
      <c r="AB30" s="283">
        <f t="shared" si="1"/>
        <v>0</v>
      </c>
    </row>
    <row r="31" spans="2:28" s="76" customFormat="1" ht="18" x14ac:dyDescent="0.35">
      <c r="B31" s="537"/>
      <c r="C31" s="268"/>
      <c r="D31" s="517" t="s">
        <v>305</v>
      </c>
      <c r="E31" s="521"/>
      <c r="F31" s="237"/>
      <c r="G31" s="237"/>
      <c r="H31" s="237"/>
      <c r="I31" s="237"/>
      <c r="J31" s="237"/>
      <c r="K31" s="237"/>
      <c r="L31" s="237"/>
      <c r="M31" s="237"/>
      <c r="N31" s="237"/>
      <c r="O31" s="237"/>
      <c r="P31" s="237"/>
      <c r="Q31" s="237"/>
      <c r="R31" s="237"/>
      <c r="S31" s="237"/>
      <c r="T31" s="237"/>
      <c r="U31" s="237"/>
      <c r="V31" s="75"/>
      <c r="W31" s="75"/>
      <c r="AA31" s="283">
        <f t="shared" si="0"/>
        <v>0</v>
      </c>
      <c r="AB31" s="283">
        <f t="shared" si="1"/>
        <v>0</v>
      </c>
    </row>
    <row r="32" spans="2:28" s="76" customFormat="1" ht="18" x14ac:dyDescent="0.35">
      <c r="B32" s="537"/>
      <c r="C32" s="268"/>
      <c r="D32" s="517" t="s">
        <v>608</v>
      </c>
      <c r="E32" s="521"/>
      <c r="F32" s="237"/>
      <c r="G32" s="237"/>
      <c r="H32" s="237"/>
      <c r="I32" s="237"/>
      <c r="J32" s="237"/>
      <c r="K32" s="237"/>
      <c r="L32" s="237"/>
      <c r="M32" s="237"/>
      <c r="N32" s="237"/>
      <c r="O32" s="237"/>
      <c r="P32" s="237"/>
      <c r="Q32" s="237"/>
      <c r="R32" s="237"/>
      <c r="S32" s="237"/>
      <c r="T32" s="237"/>
      <c r="U32" s="237"/>
      <c r="V32" s="75"/>
      <c r="W32" s="75"/>
      <c r="AA32" s="283">
        <f t="shared" si="0"/>
        <v>0</v>
      </c>
      <c r="AB32" s="283">
        <f t="shared" si="1"/>
        <v>0</v>
      </c>
    </row>
    <row r="33" spans="2:28" s="76" customFormat="1" ht="18" x14ac:dyDescent="0.35">
      <c r="B33" s="537"/>
      <c r="C33" s="371" t="s">
        <v>36</v>
      </c>
      <c r="D33" s="379" t="s">
        <v>356</v>
      </c>
      <c r="E33" s="521"/>
      <c r="F33" s="235">
        <v>2600000</v>
      </c>
      <c r="G33" s="235">
        <v>0</v>
      </c>
      <c r="H33" s="235">
        <v>0</v>
      </c>
      <c r="I33" s="235">
        <v>5044</v>
      </c>
      <c r="J33" s="235">
        <v>167082</v>
      </c>
      <c r="K33" s="235">
        <v>-44225</v>
      </c>
      <c r="L33" s="235">
        <v>0</v>
      </c>
      <c r="M33" s="235">
        <v>0</v>
      </c>
      <c r="N33" s="235">
        <v>34705</v>
      </c>
      <c r="O33" s="235">
        <v>0</v>
      </c>
      <c r="P33" s="235">
        <v>2873140</v>
      </c>
      <c r="Q33" s="235">
        <v>921048</v>
      </c>
      <c r="R33" s="235">
        <v>0</v>
      </c>
      <c r="S33" s="235">
        <v>6556794</v>
      </c>
      <c r="T33" s="235">
        <v>0</v>
      </c>
      <c r="U33" s="235">
        <v>6556794</v>
      </c>
      <c r="V33" s="75"/>
      <c r="W33" s="75"/>
      <c r="AA33" s="283">
        <f t="shared" si="0"/>
        <v>0</v>
      </c>
      <c r="AB33" s="283">
        <f t="shared" si="1"/>
        <v>0</v>
      </c>
    </row>
    <row r="34" spans="2:28" s="76" customFormat="1" ht="18" x14ac:dyDescent="0.35">
      <c r="B34" s="537"/>
      <c r="C34" s="369" t="s">
        <v>38</v>
      </c>
      <c r="D34" s="380" t="s">
        <v>336</v>
      </c>
      <c r="E34" s="521"/>
      <c r="F34" s="235">
        <v>0</v>
      </c>
      <c r="G34" s="235">
        <v>0</v>
      </c>
      <c r="H34" s="235">
        <v>0</v>
      </c>
      <c r="I34" s="235">
        <v>0</v>
      </c>
      <c r="J34" s="235">
        <v>0</v>
      </c>
      <c r="K34" s="235">
        <v>0</v>
      </c>
      <c r="L34" s="235">
        <v>0</v>
      </c>
      <c r="M34" s="235">
        <v>0</v>
      </c>
      <c r="N34" s="235">
        <v>0</v>
      </c>
      <c r="O34" s="235">
        <v>0</v>
      </c>
      <c r="P34" s="235">
        <v>0</v>
      </c>
      <c r="Q34" s="235">
        <v>0</v>
      </c>
      <c r="R34" s="235">
        <v>0</v>
      </c>
      <c r="S34" s="235">
        <v>0</v>
      </c>
      <c r="T34" s="235">
        <v>0</v>
      </c>
      <c r="U34" s="235">
        <v>0</v>
      </c>
      <c r="V34" s="75"/>
      <c r="W34" s="75"/>
      <c r="AA34" s="283">
        <f t="shared" si="0"/>
        <v>0</v>
      </c>
      <c r="AB34" s="283">
        <f t="shared" si="1"/>
        <v>0</v>
      </c>
    </row>
    <row r="35" spans="2:28" s="76" customFormat="1" ht="18" x14ac:dyDescent="0.35">
      <c r="B35" s="537"/>
      <c r="C35" s="362" t="s">
        <v>39</v>
      </c>
      <c r="D35" s="381" t="s">
        <v>337</v>
      </c>
      <c r="E35" s="521"/>
      <c r="F35" s="237">
        <v>0</v>
      </c>
      <c r="G35" s="237">
        <v>0</v>
      </c>
      <c r="H35" s="237">
        <v>0</v>
      </c>
      <c r="I35" s="237">
        <v>0</v>
      </c>
      <c r="J35" s="237">
        <v>0</v>
      </c>
      <c r="K35" s="237">
        <v>0</v>
      </c>
      <c r="L35" s="237">
        <v>0</v>
      </c>
      <c r="M35" s="237">
        <v>0</v>
      </c>
      <c r="N35" s="237">
        <v>0</v>
      </c>
      <c r="O35" s="237">
        <v>0</v>
      </c>
      <c r="P35" s="237">
        <v>0</v>
      </c>
      <c r="Q35" s="237">
        <v>0</v>
      </c>
      <c r="R35" s="237">
        <v>0</v>
      </c>
      <c r="S35" s="237">
        <v>0</v>
      </c>
      <c r="T35" s="237">
        <v>0</v>
      </c>
      <c r="U35" s="237">
        <v>0</v>
      </c>
      <c r="V35" s="75"/>
      <c r="W35" s="75"/>
      <c r="AA35" s="283">
        <f t="shared" si="0"/>
        <v>0</v>
      </c>
      <c r="AB35" s="283">
        <f t="shared" si="1"/>
        <v>0</v>
      </c>
    </row>
    <row r="36" spans="2:28" s="76" customFormat="1" ht="33" customHeight="1" x14ac:dyDescent="0.35">
      <c r="B36" s="537"/>
      <c r="C36" s="362" t="s">
        <v>40</v>
      </c>
      <c r="D36" s="421" t="s">
        <v>338</v>
      </c>
      <c r="E36" s="521"/>
      <c r="F36" s="237">
        <v>0</v>
      </c>
      <c r="G36" s="237">
        <v>0</v>
      </c>
      <c r="H36" s="237">
        <v>0</v>
      </c>
      <c r="I36" s="237">
        <v>0</v>
      </c>
      <c r="J36" s="237">
        <v>0</v>
      </c>
      <c r="K36" s="237">
        <v>0</v>
      </c>
      <c r="L36" s="237">
        <v>0</v>
      </c>
      <c r="M36" s="237">
        <v>0</v>
      </c>
      <c r="N36" s="237">
        <v>0</v>
      </c>
      <c r="O36" s="237">
        <v>0</v>
      </c>
      <c r="P36" s="237">
        <v>0</v>
      </c>
      <c r="Q36" s="237">
        <v>0</v>
      </c>
      <c r="R36" s="237">
        <v>0</v>
      </c>
      <c r="S36" s="237">
        <v>0</v>
      </c>
      <c r="T36" s="237">
        <v>0</v>
      </c>
      <c r="U36" s="237">
        <v>0</v>
      </c>
      <c r="V36" s="75"/>
      <c r="W36" s="75"/>
      <c r="AA36" s="283">
        <f t="shared" si="0"/>
        <v>0</v>
      </c>
      <c r="AB36" s="283">
        <f t="shared" si="1"/>
        <v>0</v>
      </c>
    </row>
    <row r="37" spans="2:28" s="76" customFormat="1" ht="18" x14ac:dyDescent="0.35">
      <c r="B37" s="537"/>
      <c r="C37" s="369" t="s">
        <v>50</v>
      </c>
      <c r="D37" s="379" t="s">
        <v>339</v>
      </c>
      <c r="E37" s="521"/>
      <c r="F37" s="235">
        <v>2600000</v>
      </c>
      <c r="G37" s="235">
        <v>0</v>
      </c>
      <c r="H37" s="235">
        <v>0</v>
      </c>
      <c r="I37" s="235">
        <v>5044</v>
      </c>
      <c r="J37" s="235">
        <v>167082</v>
      </c>
      <c r="K37" s="235">
        <v>-44225</v>
      </c>
      <c r="L37" s="235">
        <v>0</v>
      </c>
      <c r="M37" s="235">
        <v>0</v>
      </c>
      <c r="N37" s="235">
        <v>34705</v>
      </c>
      <c r="O37" s="235">
        <v>0</v>
      </c>
      <c r="P37" s="235">
        <v>2873140</v>
      </c>
      <c r="Q37" s="235">
        <v>921048</v>
      </c>
      <c r="R37" s="235">
        <v>0</v>
      </c>
      <c r="S37" s="235">
        <v>6556794</v>
      </c>
      <c r="T37" s="235">
        <v>0</v>
      </c>
      <c r="U37" s="235">
        <v>6556794</v>
      </c>
      <c r="V37" s="75"/>
      <c r="W37" s="75"/>
      <c r="AA37" s="283">
        <f t="shared" si="0"/>
        <v>0</v>
      </c>
      <c r="AB37" s="283">
        <f t="shared" si="1"/>
        <v>0</v>
      </c>
    </row>
    <row r="38" spans="2:28" ht="18" x14ac:dyDescent="0.35">
      <c r="B38" s="535"/>
      <c r="C38" s="371" t="s">
        <v>60</v>
      </c>
      <c r="D38" s="380" t="s">
        <v>469</v>
      </c>
      <c r="E38" s="524" t="s">
        <v>615</v>
      </c>
      <c r="F38" s="235">
        <v>0</v>
      </c>
      <c r="G38" s="235">
        <v>0</v>
      </c>
      <c r="H38" s="235">
        <v>0</v>
      </c>
      <c r="I38" s="235">
        <v>0</v>
      </c>
      <c r="J38" s="235">
        <v>791758</v>
      </c>
      <c r="K38" s="235">
        <v>-237798</v>
      </c>
      <c r="L38" s="235">
        <v>0</v>
      </c>
      <c r="M38" s="235">
        <v>0</v>
      </c>
      <c r="N38" s="235">
        <v>1060287</v>
      </c>
      <c r="O38" s="235">
        <v>0</v>
      </c>
      <c r="P38" s="235">
        <v>0</v>
      </c>
      <c r="Q38" s="235">
        <v>0</v>
      </c>
      <c r="R38" s="235">
        <v>2904105</v>
      </c>
      <c r="S38" s="235">
        <v>4518352</v>
      </c>
      <c r="T38" s="235">
        <v>0</v>
      </c>
      <c r="U38" s="235">
        <v>4518352</v>
      </c>
      <c r="V38" s="71"/>
      <c r="W38" s="71"/>
      <c r="AA38" s="283">
        <f t="shared" si="0"/>
        <v>0</v>
      </c>
      <c r="AB38" s="283">
        <f t="shared" si="1"/>
        <v>0</v>
      </c>
    </row>
    <row r="39" spans="2:28" ht="18" x14ac:dyDescent="0.35">
      <c r="B39" s="535"/>
      <c r="C39" s="369" t="s">
        <v>61</v>
      </c>
      <c r="D39" s="380" t="s">
        <v>470</v>
      </c>
      <c r="E39" s="524"/>
      <c r="F39" s="235">
        <v>0</v>
      </c>
      <c r="G39" s="235">
        <v>0</v>
      </c>
      <c r="H39" s="235">
        <v>0</v>
      </c>
      <c r="I39" s="235">
        <v>0</v>
      </c>
      <c r="J39" s="235">
        <v>0</v>
      </c>
      <c r="K39" s="235">
        <v>0</v>
      </c>
      <c r="L39" s="235">
        <v>0</v>
      </c>
      <c r="M39" s="235">
        <v>0</v>
      </c>
      <c r="N39" s="235">
        <v>0</v>
      </c>
      <c r="O39" s="235">
        <v>0</v>
      </c>
      <c r="P39" s="235">
        <v>0</v>
      </c>
      <c r="Q39" s="235">
        <v>0</v>
      </c>
      <c r="R39" s="235">
        <v>0</v>
      </c>
      <c r="S39" s="235">
        <v>0</v>
      </c>
      <c r="T39" s="235">
        <v>0</v>
      </c>
      <c r="U39" s="235">
        <v>0</v>
      </c>
      <c r="V39" s="71"/>
      <c r="W39" s="71"/>
      <c r="AA39" s="283">
        <f t="shared" si="0"/>
        <v>0</v>
      </c>
      <c r="AB39" s="283">
        <f t="shared" si="1"/>
        <v>0</v>
      </c>
    </row>
    <row r="40" spans="2:28" s="76" customFormat="1" ht="31.8" x14ac:dyDescent="0.35">
      <c r="B40" s="537"/>
      <c r="C40" s="371" t="s">
        <v>62</v>
      </c>
      <c r="D40" s="414" t="s">
        <v>471</v>
      </c>
      <c r="E40" s="524"/>
      <c r="F40" s="235">
        <v>0</v>
      </c>
      <c r="G40" s="235">
        <v>0</v>
      </c>
      <c r="H40" s="235">
        <v>0</v>
      </c>
      <c r="I40" s="235">
        <v>0</v>
      </c>
      <c r="J40" s="235">
        <v>0</v>
      </c>
      <c r="K40" s="235">
        <v>0</v>
      </c>
      <c r="L40" s="235">
        <v>0</v>
      </c>
      <c r="M40" s="235">
        <v>0</v>
      </c>
      <c r="N40" s="235">
        <v>0</v>
      </c>
      <c r="O40" s="235">
        <v>0</v>
      </c>
      <c r="P40" s="235">
        <v>0</v>
      </c>
      <c r="Q40" s="235">
        <v>0</v>
      </c>
      <c r="R40" s="235">
        <v>0</v>
      </c>
      <c r="S40" s="235">
        <v>0</v>
      </c>
      <c r="T40" s="235">
        <v>0</v>
      </c>
      <c r="U40" s="235">
        <v>0</v>
      </c>
      <c r="V40" s="75"/>
      <c r="W40" s="75"/>
      <c r="AA40" s="283">
        <f t="shared" si="0"/>
        <v>0</v>
      </c>
      <c r="AB40" s="283">
        <f t="shared" si="1"/>
        <v>0</v>
      </c>
    </row>
    <row r="41" spans="2:28" s="76" customFormat="1" ht="18" x14ac:dyDescent="0.35">
      <c r="B41" s="537"/>
      <c r="C41" s="371" t="s">
        <v>63</v>
      </c>
      <c r="D41" s="415" t="s">
        <v>181</v>
      </c>
      <c r="E41" s="524"/>
      <c r="F41" s="235">
        <v>0</v>
      </c>
      <c r="G41" s="235">
        <v>0</v>
      </c>
      <c r="H41" s="235">
        <v>0</v>
      </c>
      <c r="I41" s="235">
        <v>0</v>
      </c>
      <c r="J41" s="235">
        <v>0</v>
      </c>
      <c r="K41" s="235">
        <v>0</v>
      </c>
      <c r="L41" s="235">
        <v>0</v>
      </c>
      <c r="M41" s="235">
        <v>0</v>
      </c>
      <c r="N41" s="235">
        <v>0</v>
      </c>
      <c r="O41" s="235">
        <v>0</v>
      </c>
      <c r="P41" s="235">
        <v>0</v>
      </c>
      <c r="Q41" s="235">
        <v>0</v>
      </c>
      <c r="R41" s="235">
        <v>0</v>
      </c>
      <c r="S41" s="235">
        <v>0</v>
      </c>
      <c r="T41" s="235">
        <v>0</v>
      </c>
      <c r="U41" s="235">
        <v>0</v>
      </c>
      <c r="V41" s="75"/>
      <c r="W41" s="75"/>
      <c r="AA41" s="283">
        <f t="shared" si="0"/>
        <v>0</v>
      </c>
      <c r="AB41" s="283">
        <f t="shared" si="1"/>
        <v>0</v>
      </c>
    </row>
    <row r="42" spans="2:28" s="76" customFormat="1" ht="18" x14ac:dyDescent="0.35">
      <c r="B42" s="537"/>
      <c r="C42" s="371" t="s">
        <v>76</v>
      </c>
      <c r="D42" s="380" t="s">
        <v>472</v>
      </c>
      <c r="E42" s="524"/>
      <c r="F42" s="235">
        <v>0</v>
      </c>
      <c r="G42" s="235">
        <v>0</v>
      </c>
      <c r="H42" s="235">
        <v>0</v>
      </c>
      <c r="I42" s="235">
        <v>0</v>
      </c>
      <c r="J42" s="235">
        <v>0</v>
      </c>
      <c r="K42" s="235">
        <v>0</v>
      </c>
      <c r="L42" s="235">
        <v>0</v>
      </c>
      <c r="M42" s="235">
        <v>0</v>
      </c>
      <c r="N42" s="235">
        <v>0</v>
      </c>
      <c r="O42" s="235">
        <v>0</v>
      </c>
      <c r="P42" s="235">
        <v>0</v>
      </c>
      <c r="Q42" s="235">
        <v>0</v>
      </c>
      <c r="R42" s="235">
        <v>0</v>
      </c>
      <c r="S42" s="235">
        <v>0</v>
      </c>
      <c r="T42" s="235">
        <v>0</v>
      </c>
      <c r="U42" s="235">
        <v>0</v>
      </c>
      <c r="V42" s="75"/>
      <c r="W42" s="75"/>
      <c r="AA42" s="283">
        <f t="shared" si="0"/>
        <v>0</v>
      </c>
      <c r="AB42" s="283">
        <f t="shared" si="1"/>
        <v>0</v>
      </c>
    </row>
    <row r="43" spans="2:28" s="76" customFormat="1" ht="18" x14ac:dyDescent="0.35">
      <c r="B43" s="537"/>
      <c r="C43" s="371" t="s">
        <v>79</v>
      </c>
      <c r="D43" s="380" t="s">
        <v>473</v>
      </c>
      <c r="E43" s="524"/>
      <c r="F43" s="235">
        <v>0</v>
      </c>
      <c r="G43" s="235">
        <v>0</v>
      </c>
      <c r="H43" s="235">
        <v>0</v>
      </c>
      <c r="I43" s="235">
        <v>0</v>
      </c>
      <c r="J43" s="235">
        <v>0</v>
      </c>
      <c r="K43" s="235">
        <v>0</v>
      </c>
      <c r="L43" s="235">
        <v>0</v>
      </c>
      <c r="M43" s="235">
        <v>0</v>
      </c>
      <c r="N43" s="235">
        <v>0</v>
      </c>
      <c r="O43" s="235">
        <v>0</v>
      </c>
      <c r="P43" s="235">
        <v>0</v>
      </c>
      <c r="Q43" s="235">
        <v>0</v>
      </c>
      <c r="R43" s="235">
        <v>0</v>
      </c>
      <c r="S43" s="235">
        <v>0</v>
      </c>
      <c r="T43" s="235">
        <v>0</v>
      </c>
      <c r="U43" s="235">
        <v>0</v>
      </c>
      <c r="V43" s="75"/>
      <c r="W43" s="75"/>
      <c r="AA43" s="283">
        <f t="shared" si="0"/>
        <v>0</v>
      </c>
      <c r="AB43" s="283">
        <f t="shared" si="1"/>
        <v>0</v>
      </c>
    </row>
    <row r="44" spans="2:28" s="76" customFormat="1" ht="18" x14ac:dyDescent="0.35">
      <c r="B44" s="537"/>
      <c r="C44" s="369" t="s">
        <v>80</v>
      </c>
      <c r="D44" s="380" t="s">
        <v>599</v>
      </c>
      <c r="E44" s="524"/>
      <c r="F44" s="235">
        <v>0</v>
      </c>
      <c r="G44" s="235">
        <v>0</v>
      </c>
      <c r="H44" s="235">
        <v>0</v>
      </c>
      <c r="I44" s="235">
        <v>-5136</v>
      </c>
      <c r="J44" s="235">
        <v>0</v>
      </c>
      <c r="K44" s="235">
        <v>0</v>
      </c>
      <c r="L44" s="235">
        <v>0</v>
      </c>
      <c r="M44" s="235">
        <v>0</v>
      </c>
      <c r="N44" s="235">
        <v>5136</v>
      </c>
      <c r="O44" s="235">
        <v>0</v>
      </c>
      <c r="P44" s="235">
        <v>49</v>
      </c>
      <c r="Q44" s="235">
        <v>0</v>
      </c>
      <c r="R44" s="235">
        <v>0</v>
      </c>
      <c r="S44" s="235">
        <v>49</v>
      </c>
      <c r="T44" s="235">
        <v>0</v>
      </c>
      <c r="U44" s="235">
        <v>49</v>
      </c>
      <c r="V44" s="75"/>
      <c r="W44" s="75"/>
      <c r="AA44" s="283">
        <f t="shared" si="0"/>
        <v>0</v>
      </c>
      <c r="AB44" s="283">
        <f t="shared" si="1"/>
        <v>0</v>
      </c>
    </row>
    <row r="45" spans="2:28" s="76" customFormat="1" ht="18" x14ac:dyDescent="0.35">
      <c r="B45" s="537"/>
      <c r="C45" s="369" t="s">
        <v>81</v>
      </c>
      <c r="D45" s="380" t="s">
        <v>178</v>
      </c>
      <c r="E45" s="524"/>
      <c r="F45" s="235">
        <v>0</v>
      </c>
      <c r="G45" s="235">
        <v>0</v>
      </c>
      <c r="H45" s="235">
        <v>0</v>
      </c>
      <c r="I45" s="235">
        <v>0</v>
      </c>
      <c r="J45" s="235">
        <v>0</v>
      </c>
      <c r="K45" s="235">
        <v>0</v>
      </c>
      <c r="L45" s="235">
        <v>0</v>
      </c>
      <c r="M45" s="235">
        <v>0</v>
      </c>
      <c r="N45" s="235">
        <v>0</v>
      </c>
      <c r="O45" s="235">
        <v>0</v>
      </c>
      <c r="P45" s="235">
        <v>921048</v>
      </c>
      <c r="Q45" s="235">
        <v>-921048</v>
      </c>
      <c r="R45" s="235">
        <v>0</v>
      </c>
      <c r="S45" s="235">
        <v>0</v>
      </c>
      <c r="T45" s="235">
        <v>0</v>
      </c>
      <c r="U45" s="235">
        <v>0</v>
      </c>
      <c r="V45" s="75"/>
      <c r="W45" s="75"/>
      <c r="AA45" s="283">
        <f t="shared" si="0"/>
        <v>0</v>
      </c>
      <c r="AB45" s="283">
        <f t="shared" si="1"/>
        <v>0</v>
      </c>
    </row>
    <row r="46" spans="2:28" ht="18" x14ac:dyDescent="0.35">
      <c r="B46" s="535"/>
      <c r="C46" s="384" t="s">
        <v>196</v>
      </c>
      <c r="D46" s="382" t="s">
        <v>179</v>
      </c>
      <c r="E46" s="524" t="s">
        <v>345</v>
      </c>
      <c r="F46" s="233">
        <v>0</v>
      </c>
      <c r="G46" s="233">
        <v>0</v>
      </c>
      <c r="H46" s="233">
        <v>0</v>
      </c>
      <c r="I46" s="233">
        <v>0</v>
      </c>
      <c r="J46" s="233">
        <v>0</v>
      </c>
      <c r="K46" s="233">
        <v>0</v>
      </c>
      <c r="L46" s="233">
        <v>0</v>
      </c>
      <c r="M46" s="233">
        <v>0</v>
      </c>
      <c r="N46" s="233">
        <v>0</v>
      </c>
      <c r="O46" s="233">
        <v>0</v>
      </c>
      <c r="P46" s="233">
        <v>0</v>
      </c>
      <c r="Q46" s="233">
        <v>0</v>
      </c>
      <c r="R46" s="233">
        <v>0</v>
      </c>
      <c r="S46" s="233">
        <v>0</v>
      </c>
      <c r="T46" s="233">
        <v>0</v>
      </c>
      <c r="U46" s="233">
        <v>0</v>
      </c>
      <c r="V46" s="71"/>
      <c r="W46" s="71"/>
      <c r="AA46" s="283">
        <f t="shared" si="0"/>
        <v>0</v>
      </c>
      <c r="AB46" s="283">
        <f t="shared" si="1"/>
        <v>0</v>
      </c>
    </row>
    <row r="47" spans="2:28" ht="18" x14ac:dyDescent="0.35">
      <c r="B47" s="535"/>
      <c r="C47" s="384" t="s">
        <v>197</v>
      </c>
      <c r="D47" s="382" t="s">
        <v>180</v>
      </c>
      <c r="E47" s="524" t="s">
        <v>346</v>
      </c>
      <c r="F47" s="233">
        <v>0</v>
      </c>
      <c r="G47" s="233">
        <v>0</v>
      </c>
      <c r="H47" s="233">
        <v>0</v>
      </c>
      <c r="I47" s="233">
        <v>0</v>
      </c>
      <c r="J47" s="233">
        <v>0</v>
      </c>
      <c r="K47" s="233">
        <v>0</v>
      </c>
      <c r="L47" s="233">
        <v>0</v>
      </c>
      <c r="M47" s="233">
        <v>0</v>
      </c>
      <c r="N47" s="233">
        <v>0</v>
      </c>
      <c r="O47" s="233">
        <v>0</v>
      </c>
      <c r="P47" s="233">
        <v>921048</v>
      </c>
      <c r="Q47" s="233">
        <v>-921048</v>
      </c>
      <c r="R47" s="233">
        <v>0</v>
      </c>
      <c r="S47" s="233">
        <v>0</v>
      </c>
      <c r="T47" s="233">
        <v>0</v>
      </c>
      <c r="U47" s="233">
        <v>0</v>
      </c>
      <c r="V47" s="71"/>
      <c r="W47" s="71"/>
      <c r="AA47" s="283">
        <f t="shared" si="0"/>
        <v>0</v>
      </c>
      <c r="AB47" s="283">
        <f t="shared" si="1"/>
        <v>0</v>
      </c>
    </row>
    <row r="48" spans="2:28" ht="18" x14ac:dyDescent="0.35">
      <c r="B48" s="535"/>
      <c r="C48" s="384" t="s">
        <v>198</v>
      </c>
      <c r="D48" s="382" t="s">
        <v>20</v>
      </c>
      <c r="E48" s="521"/>
      <c r="F48" s="233">
        <v>0</v>
      </c>
      <c r="G48" s="233">
        <v>0</v>
      </c>
      <c r="H48" s="233">
        <v>0</v>
      </c>
      <c r="I48" s="233">
        <v>0</v>
      </c>
      <c r="J48" s="233">
        <v>0</v>
      </c>
      <c r="K48" s="233">
        <v>0</v>
      </c>
      <c r="L48" s="233">
        <v>0</v>
      </c>
      <c r="M48" s="233">
        <v>0</v>
      </c>
      <c r="N48" s="233">
        <v>0</v>
      </c>
      <c r="O48" s="233">
        <v>0</v>
      </c>
      <c r="P48" s="233">
        <v>0</v>
      </c>
      <c r="Q48" s="233">
        <v>0</v>
      </c>
      <c r="R48" s="233">
        <v>0</v>
      </c>
      <c r="S48" s="233">
        <v>0</v>
      </c>
      <c r="T48" s="233">
        <v>0</v>
      </c>
      <c r="U48" s="233">
        <v>0</v>
      </c>
      <c r="V48" s="71"/>
      <c r="W48" s="71"/>
      <c r="AA48" s="283">
        <f t="shared" si="0"/>
        <v>0</v>
      </c>
      <c r="AB48" s="283">
        <f t="shared" si="1"/>
        <v>0</v>
      </c>
    </row>
    <row r="49" spans="2:28" s="76" customFormat="1" ht="18" x14ac:dyDescent="0.35">
      <c r="B49" s="538"/>
      <c r="C49" s="278"/>
      <c r="D49" s="383" t="s">
        <v>570</v>
      </c>
      <c r="E49" s="527"/>
      <c r="F49" s="236">
        <v>2600000</v>
      </c>
      <c r="G49" s="236">
        <v>0</v>
      </c>
      <c r="H49" s="236">
        <v>0</v>
      </c>
      <c r="I49" s="236">
        <v>-92</v>
      </c>
      <c r="J49" s="236">
        <v>958840</v>
      </c>
      <c r="K49" s="236">
        <v>-282023</v>
      </c>
      <c r="L49" s="236">
        <v>0</v>
      </c>
      <c r="M49" s="236">
        <v>0</v>
      </c>
      <c r="N49" s="236">
        <v>1100128</v>
      </c>
      <c r="O49" s="236">
        <v>0</v>
      </c>
      <c r="P49" s="236">
        <v>3794237</v>
      </c>
      <c r="Q49" s="236">
        <v>0</v>
      </c>
      <c r="R49" s="236">
        <v>2904105</v>
      </c>
      <c r="S49" s="236">
        <v>11075195</v>
      </c>
      <c r="T49" s="236">
        <v>0</v>
      </c>
      <c r="U49" s="236">
        <v>11075195</v>
      </c>
      <c r="V49" s="75"/>
      <c r="W49" s="283">
        <f>+U49-y!H34</f>
        <v>0</v>
      </c>
      <c r="AA49" s="283">
        <f t="shared" si="0"/>
        <v>0</v>
      </c>
      <c r="AB49" s="283">
        <f t="shared" si="1"/>
        <v>0</v>
      </c>
    </row>
    <row r="50" spans="2:28" s="65" customFormat="1" ht="9.75" customHeight="1" x14ac:dyDescent="0.35">
      <c r="B50" s="77"/>
      <c r="C50" s="72"/>
      <c r="D50" s="78"/>
      <c r="E50" s="73"/>
      <c r="F50" s="79"/>
      <c r="G50" s="79"/>
      <c r="H50" s="79"/>
      <c r="I50" s="79"/>
      <c r="J50" s="79"/>
      <c r="K50" s="79"/>
      <c r="L50" s="79"/>
      <c r="M50" s="79"/>
      <c r="N50" s="79"/>
      <c r="O50" s="79"/>
      <c r="P50" s="79"/>
      <c r="Q50" s="79"/>
      <c r="R50" s="79"/>
      <c r="S50" s="79"/>
      <c r="T50" s="79"/>
      <c r="U50" s="79"/>
      <c r="V50" s="80"/>
      <c r="W50" s="80"/>
    </row>
    <row r="51" spans="2:28" ht="20.100000000000001" customHeight="1" x14ac:dyDescent="0.35">
      <c r="D51" s="282" t="s">
        <v>482</v>
      </c>
    </row>
    <row r="52" spans="2:28" ht="20.100000000000001" customHeight="1" x14ac:dyDescent="0.35">
      <c r="D52" s="282" t="s">
        <v>483</v>
      </c>
    </row>
    <row r="53" spans="2:28" ht="20.100000000000001" customHeight="1" x14ac:dyDescent="0.35">
      <c r="D53" s="282" t="s">
        <v>484</v>
      </c>
    </row>
    <row r="54" spans="2:28" ht="20.100000000000001" customHeight="1" x14ac:dyDescent="0.35">
      <c r="D54" s="282" t="s">
        <v>485</v>
      </c>
    </row>
    <row r="55" spans="2:28" ht="20.100000000000001" customHeight="1" x14ac:dyDescent="0.35">
      <c r="D55" s="282" t="s">
        <v>486</v>
      </c>
    </row>
    <row r="56" spans="2:28" ht="20.100000000000001" customHeight="1" x14ac:dyDescent="0.35">
      <c r="D56" s="282" t="s">
        <v>487</v>
      </c>
    </row>
    <row r="57" spans="2:28" ht="20.100000000000001" customHeight="1" x14ac:dyDescent="0.35">
      <c r="D57" s="282"/>
    </row>
    <row r="59" spans="2:28" ht="20.100000000000001" customHeight="1" x14ac:dyDescent="0.35">
      <c r="E59" s="283"/>
      <c r="F59" s="283">
        <f>+F13-F14-F15</f>
        <v>0</v>
      </c>
      <c r="G59" s="283">
        <f t="shared" ref="G59:U59" si="2">+G13-G14-G15</f>
        <v>0</v>
      </c>
      <c r="H59" s="283">
        <f t="shared" si="2"/>
        <v>0</v>
      </c>
      <c r="I59" s="283">
        <f t="shared" si="2"/>
        <v>0</v>
      </c>
      <c r="J59" s="283">
        <f t="shared" si="2"/>
        <v>0</v>
      </c>
      <c r="K59" s="283">
        <f t="shared" si="2"/>
        <v>0</v>
      </c>
      <c r="L59" s="283">
        <f t="shared" si="2"/>
        <v>0</v>
      </c>
      <c r="M59" s="283">
        <f t="shared" si="2"/>
        <v>0</v>
      </c>
      <c r="N59" s="283">
        <f t="shared" si="2"/>
        <v>0</v>
      </c>
      <c r="O59" s="283">
        <f t="shared" si="2"/>
        <v>0</v>
      </c>
      <c r="P59" s="283">
        <f t="shared" si="2"/>
        <v>0</v>
      </c>
      <c r="Q59" s="283">
        <f t="shared" si="2"/>
        <v>0</v>
      </c>
      <c r="R59" s="283">
        <f t="shared" si="2"/>
        <v>0</v>
      </c>
      <c r="S59" s="283">
        <f t="shared" si="2"/>
        <v>0</v>
      </c>
      <c r="T59" s="283">
        <f t="shared" si="2"/>
        <v>0</v>
      </c>
      <c r="U59" s="283">
        <f t="shared" si="2"/>
        <v>0</v>
      </c>
    </row>
    <row r="60" spans="2:28" ht="20.100000000000001" customHeight="1" x14ac:dyDescent="0.35">
      <c r="E60" s="283"/>
      <c r="F60" s="283">
        <f t="shared" ref="F60:U60" si="3">+F16-F12-F13</f>
        <v>0</v>
      </c>
      <c r="G60" s="283">
        <f t="shared" si="3"/>
        <v>0</v>
      </c>
      <c r="H60" s="283">
        <f t="shared" si="3"/>
        <v>0</v>
      </c>
      <c r="I60" s="283">
        <f t="shared" si="3"/>
        <v>0</v>
      </c>
      <c r="J60" s="283">
        <f t="shared" si="3"/>
        <v>0</v>
      </c>
      <c r="K60" s="283">
        <f t="shared" si="3"/>
        <v>0</v>
      </c>
      <c r="L60" s="283">
        <f t="shared" si="3"/>
        <v>0</v>
      </c>
      <c r="M60" s="283">
        <f t="shared" si="3"/>
        <v>0</v>
      </c>
      <c r="N60" s="283">
        <f t="shared" si="3"/>
        <v>0</v>
      </c>
      <c r="O60" s="283">
        <f t="shared" si="3"/>
        <v>0</v>
      </c>
      <c r="P60" s="283">
        <f t="shared" si="3"/>
        <v>0</v>
      </c>
      <c r="Q60" s="283">
        <f t="shared" si="3"/>
        <v>0</v>
      </c>
      <c r="R60" s="283">
        <f t="shared" si="3"/>
        <v>0</v>
      </c>
      <c r="S60" s="283">
        <f t="shared" si="3"/>
        <v>0</v>
      </c>
      <c r="T60" s="283">
        <f t="shared" si="3"/>
        <v>0</v>
      </c>
      <c r="U60" s="283">
        <f t="shared" si="3"/>
        <v>0</v>
      </c>
    </row>
    <row r="61" spans="2:28" ht="20.100000000000001" customHeight="1" x14ac:dyDescent="0.35">
      <c r="E61" s="283"/>
      <c r="F61" s="283">
        <f>+F24-F25-F26-F27</f>
        <v>0</v>
      </c>
      <c r="G61" s="283">
        <f t="shared" ref="G61:U61" si="4">+G24-G25-G26-G27</f>
        <v>0</v>
      </c>
      <c r="H61" s="283">
        <f t="shared" si="4"/>
        <v>0</v>
      </c>
      <c r="I61" s="283">
        <f t="shared" si="4"/>
        <v>0</v>
      </c>
      <c r="J61" s="283">
        <f t="shared" si="4"/>
        <v>0</v>
      </c>
      <c r="K61" s="283">
        <f t="shared" si="4"/>
        <v>0</v>
      </c>
      <c r="L61" s="283">
        <f t="shared" si="4"/>
        <v>0</v>
      </c>
      <c r="M61" s="283">
        <f t="shared" si="4"/>
        <v>0</v>
      </c>
      <c r="N61" s="283">
        <f t="shared" si="4"/>
        <v>0</v>
      </c>
      <c r="O61" s="283">
        <f t="shared" si="4"/>
        <v>0</v>
      </c>
      <c r="P61" s="283">
        <f t="shared" si="4"/>
        <v>0</v>
      </c>
      <c r="Q61" s="283">
        <f t="shared" si="4"/>
        <v>0</v>
      </c>
      <c r="R61" s="283">
        <f t="shared" si="4"/>
        <v>0</v>
      </c>
      <c r="S61" s="283">
        <f t="shared" si="4"/>
        <v>0</v>
      </c>
      <c r="T61" s="283">
        <f t="shared" si="4"/>
        <v>0</v>
      </c>
      <c r="U61" s="283">
        <f t="shared" si="4"/>
        <v>0</v>
      </c>
    </row>
    <row r="62" spans="2:28" ht="20.100000000000001" customHeight="1" x14ac:dyDescent="0.35">
      <c r="E62" s="283"/>
      <c r="F62" s="283">
        <f>+F28-F12-F13-F16-F19-F20-F21-F22-F23-F24</f>
        <v>0</v>
      </c>
      <c r="G62" s="283">
        <f t="shared" ref="G62:U62" si="5">+G28-G12-G13-G16-G19-G20-G21-G22-G23-G24</f>
        <v>0</v>
      </c>
      <c r="H62" s="283">
        <f t="shared" si="5"/>
        <v>0</v>
      </c>
      <c r="I62" s="283">
        <f t="shared" si="5"/>
        <v>0</v>
      </c>
      <c r="J62" s="283">
        <f t="shared" si="5"/>
        <v>0</v>
      </c>
      <c r="K62" s="283">
        <f t="shared" si="5"/>
        <v>0</v>
      </c>
      <c r="L62" s="283">
        <f t="shared" si="5"/>
        <v>0</v>
      </c>
      <c r="M62" s="283">
        <f t="shared" si="5"/>
        <v>0</v>
      </c>
      <c r="N62" s="283">
        <f t="shared" si="5"/>
        <v>0</v>
      </c>
      <c r="O62" s="283">
        <f t="shared" si="5"/>
        <v>0</v>
      </c>
      <c r="P62" s="283">
        <f t="shared" si="5"/>
        <v>0</v>
      </c>
      <c r="Q62" s="283">
        <f t="shared" si="5"/>
        <v>0</v>
      </c>
      <c r="R62" s="283">
        <f t="shared" si="5"/>
        <v>0</v>
      </c>
      <c r="S62" s="283">
        <f t="shared" si="5"/>
        <v>0</v>
      </c>
      <c r="T62" s="283">
        <f t="shared" si="5"/>
        <v>0</v>
      </c>
      <c r="U62" s="283">
        <f t="shared" si="5"/>
        <v>0</v>
      </c>
    </row>
    <row r="63" spans="2:28" ht="20.100000000000001" customHeight="1" x14ac:dyDescent="0.35">
      <c r="E63" s="283"/>
      <c r="F63" s="283">
        <f>+F34-F35-F36</f>
        <v>0</v>
      </c>
      <c r="G63" s="283">
        <f t="shared" ref="G63:U63" si="6">+G34-G35-G36</f>
        <v>0</v>
      </c>
      <c r="H63" s="283">
        <f t="shared" si="6"/>
        <v>0</v>
      </c>
      <c r="I63" s="283">
        <f t="shared" si="6"/>
        <v>0</v>
      </c>
      <c r="J63" s="283">
        <f t="shared" si="6"/>
        <v>0</v>
      </c>
      <c r="K63" s="283">
        <f t="shared" si="6"/>
        <v>0</v>
      </c>
      <c r="L63" s="283">
        <f t="shared" si="6"/>
        <v>0</v>
      </c>
      <c r="M63" s="283">
        <f t="shared" si="6"/>
        <v>0</v>
      </c>
      <c r="N63" s="283">
        <f t="shared" si="6"/>
        <v>0</v>
      </c>
      <c r="O63" s="283">
        <f t="shared" si="6"/>
        <v>0</v>
      </c>
      <c r="P63" s="283">
        <f t="shared" si="6"/>
        <v>0</v>
      </c>
      <c r="Q63" s="283">
        <f t="shared" si="6"/>
        <v>0</v>
      </c>
      <c r="R63" s="283">
        <f t="shared" si="6"/>
        <v>0</v>
      </c>
      <c r="S63" s="283">
        <f t="shared" si="6"/>
        <v>0</v>
      </c>
      <c r="T63" s="283">
        <f t="shared" si="6"/>
        <v>0</v>
      </c>
      <c r="U63" s="283">
        <f t="shared" si="6"/>
        <v>0</v>
      </c>
    </row>
    <row r="64" spans="2:28" ht="20.100000000000001" customHeight="1" x14ac:dyDescent="0.35">
      <c r="E64" s="283"/>
      <c r="F64" s="283">
        <f>+F37-F33-F34</f>
        <v>0</v>
      </c>
      <c r="G64" s="283">
        <f t="shared" ref="G64:U64" si="7">+G37-G33-G34</f>
        <v>0</v>
      </c>
      <c r="H64" s="283">
        <f t="shared" si="7"/>
        <v>0</v>
      </c>
      <c r="I64" s="283">
        <f t="shared" si="7"/>
        <v>0</v>
      </c>
      <c r="J64" s="283">
        <f t="shared" si="7"/>
        <v>0</v>
      </c>
      <c r="K64" s="283">
        <f t="shared" si="7"/>
        <v>0</v>
      </c>
      <c r="L64" s="283">
        <f t="shared" si="7"/>
        <v>0</v>
      </c>
      <c r="M64" s="283">
        <f t="shared" si="7"/>
        <v>0</v>
      </c>
      <c r="N64" s="283">
        <f t="shared" si="7"/>
        <v>0</v>
      </c>
      <c r="O64" s="283">
        <f t="shared" si="7"/>
        <v>0</v>
      </c>
      <c r="P64" s="283">
        <f t="shared" si="7"/>
        <v>0</v>
      </c>
      <c r="Q64" s="283">
        <f t="shared" si="7"/>
        <v>0</v>
      </c>
      <c r="R64" s="283">
        <f t="shared" si="7"/>
        <v>0</v>
      </c>
      <c r="S64" s="283">
        <f t="shared" si="7"/>
        <v>0</v>
      </c>
      <c r="T64" s="283">
        <f t="shared" si="7"/>
        <v>0</v>
      </c>
      <c r="U64" s="283">
        <f t="shared" si="7"/>
        <v>0</v>
      </c>
    </row>
    <row r="65" spans="5:21" ht="20.100000000000001" customHeight="1" x14ac:dyDescent="0.35">
      <c r="E65" s="283"/>
      <c r="F65" s="283">
        <f>+F45-F46-F47-F48</f>
        <v>0</v>
      </c>
      <c r="G65" s="283">
        <f t="shared" ref="G65:U65" si="8">+G45-G46-G47-G48</f>
        <v>0</v>
      </c>
      <c r="H65" s="283">
        <f t="shared" si="8"/>
        <v>0</v>
      </c>
      <c r="I65" s="283">
        <f t="shared" si="8"/>
        <v>0</v>
      </c>
      <c r="J65" s="283">
        <f t="shared" si="8"/>
        <v>0</v>
      </c>
      <c r="K65" s="283">
        <f t="shared" si="8"/>
        <v>0</v>
      </c>
      <c r="L65" s="283">
        <f t="shared" si="8"/>
        <v>0</v>
      </c>
      <c r="M65" s="283">
        <f t="shared" si="8"/>
        <v>0</v>
      </c>
      <c r="N65" s="283">
        <f t="shared" si="8"/>
        <v>0</v>
      </c>
      <c r="O65" s="283">
        <f t="shared" si="8"/>
        <v>0</v>
      </c>
      <c r="P65" s="283">
        <f t="shared" si="8"/>
        <v>0</v>
      </c>
      <c r="Q65" s="283">
        <f t="shared" si="8"/>
        <v>0</v>
      </c>
      <c r="R65" s="283">
        <f t="shared" si="8"/>
        <v>0</v>
      </c>
      <c r="S65" s="283">
        <f t="shared" si="8"/>
        <v>0</v>
      </c>
      <c r="T65" s="283">
        <f t="shared" si="8"/>
        <v>0</v>
      </c>
      <c r="U65" s="283">
        <f t="shared" si="8"/>
        <v>0</v>
      </c>
    </row>
    <row r="66" spans="5:21" ht="20.100000000000001" customHeight="1" x14ac:dyDescent="0.35">
      <c r="E66" s="283"/>
      <c r="F66" s="283">
        <f>+F49-SUM(F37:F45)</f>
        <v>0</v>
      </c>
      <c r="G66" s="283">
        <f t="shared" ref="G66:U66" si="9">+G49-SUM(G37:G45)</f>
        <v>0</v>
      </c>
      <c r="H66" s="283">
        <f t="shared" si="9"/>
        <v>0</v>
      </c>
      <c r="I66" s="283">
        <f t="shared" si="9"/>
        <v>0</v>
      </c>
      <c r="J66" s="283">
        <f t="shared" si="9"/>
        <v>0</v>
      </c>
      <c r="K66" s="283">
        <f t="shared" si="9"/>
        <v>0</v>
      </c>
      <c r="L66" s="283">
        <f t="shared" si="9"/>
        <v>0</v>
      </c>
      <c r="M66" s="283">
        <f t="shared" si="9"/>
        <v>0</v>
      </c>
      <c r="N66" s="283">
        <f t="shared" si="9"/>
        <v>0</v>
      </c>
      <c r="O66" s="283">
        <f t="shared" si="9"/>
        <v>0</v>
      </c>
      <c r="P66" s="283">
        <f t="shared" si="9"/>
        <v>0</v>
      </c>
      <c r="Q66" s="283">
        <f t="shared" si="9"/>
        <v>0</v>
      </c>
      <c r="R66" s="283">
        <f t="shared" si="9"/>
        <v>0</v>
      </c>
      <c r="S66" s="283">
        <f t="shared" si="9"/>
        <v>0</v>
      </c>
      <c r="T66" s="283">
        <f t="shared" si="9"/>
        <v>0</v>
      </c>
      <c r="U66" s="283">
        <f t="shared" si="9"/>
        <v>0</v>
      </c>
    </row>
  </sheetData>
  <mergeCells count="5">
    <mergeCell ref="M5:O5"/>
    <mergeCell ref="D4:F4"/>
    <mergeCell ref="D5:F5"/>
    <mergeCell ref="J7:L7"/>
    <mergeCell ref="M7:O7"/>
  </mergeCells>
  <phoneticPr fontId="0" type="noConversion"/>
  <conditionalFormatting sqref="O50">
    <cfRule type="cellIs" dxfId="7" priority="3" stopIfTrue="1" operator="lessThanOrEqual">
      <formula>0</formula>
    </cfRule>
  </conditionalFormatting>
  <conditionalFormatting sqref="P50:U50 F50:N50 G25:U32 F21:F32 F35:U36 F46:G48">
    <cfRule type="cellIs" dxfId="6" priority="4" stopIfTrue="1" operator="lessThanOrEqual">
      <formula>0</formula>
    </cfRule>
  </conditionalFormatting>
  <conditionalFormatting sqref="F17:U19 G22:U23 H46:U48 G21:R21 T21 G24:P24 R24:T24">
    <cfRule type="cellIs" dxfId="5" priority="2" stopIfTrue="1" operator="lessThanOrEqual">
      <formula>0</formula>
    </cfRule>
  </conditionalFormatting>
  <pageMargins left="0.39370078740157483" right="0.59055118110236227" top="0.39370078740157483" bottom="0.39370078740157483" header="0.51181102362204722" footer="0.51181102362204722"/>
  <pageSetup paperSize="9" scale="49" orientation="landscape" r:id="rId1"/>
  <headerFooter alignWithMargins="0">
    <oddFooter>&amp;CEkteki dipnotlar bu finansal tabloların tamamlayıcısıdır.
9</oddFooter>
    <evenFooter>&amp;L&amp;"calibri,Regular"&amp;10Genele Açık / Public</evenFooter>
    <firstFooter>&amp;L&amp;"calibri,Regular"&amp;10Genele Açık / Public</first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  <pageSetUpPr fitToPage="1"/>
  </sheetPr>
  <dimension ref="B2:AB66"/>
  <sheetViews>
    <sheetView showGridLines="0" view="pageBreakPreview" zoomScale="60" zoomScaleNormal="60" workbookViewId="0">
      <selection activeCell="D36" sqref="D36"/>
    </sheetView>
  </sheetViews>
  <sheetFormatPr defaultColWidth="9.109375" defaultRowHeight="20.100000000000001" customHeight="1" x14ac:dyDescent="0.35"/>
  <cols>
    <col min="1" max="1" width="2.33203125" style="64" customWidth="1"/>
    <col min="2" max="2" width="2.6640625" style="64" customWidth="1"/>
    <col min="3" max="3" width="6.88671875" style="81" bestFit="1" customWidth="1"/>
    <col min="4" max="4" width="47.44140625" style="64" customWidth="1"/>
    <col min="5" max="5" width="10.5546875" style="64" customWidth="1"/>
    <col min="6" max="6" width="13.109375" style="64" customWidth="1"/>
    <col min="7" max="7" width="16.33203125" style="64" customWidth="1"/>
    <col min="8" max="8" width="11.88671875" style="64" customWidth="1"/>
    <col min="9" max="9" width="13" style="64" customWidth="1"/>
    <col min="10" max="13" width="11.88671875" style="64" customWidth="1"/>
    <col min="14" max="14" width="11.88671875" style="65" customWidth="1"/>
    <col min="15" max="15" width="11.88671875" style="64" customWidth="1"/>
    <col min="16" max="16" width="14.6640625" style="64" customWidth="1"/>
    <col min="17" max="17" width="15.6640625" style="64" customWidth="1"/>
    <col min="18" max="18" width="17.6640625" style="64" customWidth="1"/>
    <col min="19" max="19" width="13.6640625" style="64" customWidth="1"/>
    <col min="20" max="20" width="12.109375" style="64" customWidth="1"/>
    <col min="21" max="21" width="13" style="64" customWidth="1"/>
    <col min="22" max="22" width="1.33203125" style="64" customWidth="1"/>
    <col min="23" max="23" width="11.6640625" style="64" customWidth="1"/>
    <col min="24" max="26" width="9.109375" style="64"/>
    <col min="27" max="27" width="20.109375" style="64" bestFit="1" customWidth="1"/>
    <col min="28" max="16384" width="9.109375" style="64"/>
  </cols>
  <sheetData>
    <row r="2" spans="2:28" ht="15" customHeight="1" x14ac:dyDescent="0.35">
      <c r="B2" s="59"/>
      <c r="C2" s="60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61"/>
      <c r="P2" s="62"/>
      <c r="Q2" s="62"/>
      <c r="R2" s="62"/>
      <c r="S2" s="62"/>
      <c r="T2" s="62"/>
      <c r="U2" s="63"/>
    </row>
    <row r="3" spans="2:28" ht="20.100000000000001" customHeight="1" x14ac:dyDescent="0.35">
      <c r="B3" s="529" t="s">
        <v>602</v>
      </c>
      <c r="C3" s="412"/>
      <c r="D3" s="528"/>
      <c r="E3" s="412"/>
      <c r="F3" s="412"/>
      <c r="G3" s="412"/>
      <c r="H3" s="423"/>
      <c r="I3" s="423"/>
      <c r="J3" s="423"/>
      <c r="K3" s="423"/>
      <c r="L3" s="423"/>
      <c r="M3" s="423"/>
      <c r="N3" s="423"/>
      <c r="O3" s="1"/>
      <c r="P3" s="65"/>
      <c r="Q3" s="65"/>
      <c r="R3" s="65"/>
      <c r="S3" s="65"/>
      <c r="T3" s="65"/>
      <c r="U3" s="66"/>
    </row>
    <row r="4" spans="2:28" ht="15" customHeight="1" x14ac:dyDescent="0.35">
      <c r="B4" s="67"/>
      <c r="C4" s="2"/>
      <c r="D4" s="625"/>
      <c r="E4" s="625"/>
      <c r="F4" s="626"/>
      <c r="G4" s="422"/>
      <c r="H4" s="422"/>
      <c r="I4" s="422"/>
      <c r="J4" s="422"/>
      <c r="K4" s="422"/>
      <c r="L4" s="1"/>
      <c r="M4" s="1"/>
      <c r="O4" s="1"/>
      <c r="P4" s="65"/>
      <c r="Q4" s="65"/>
      <c r="R4" s="65"/>
      <c r="S4" s="65"/>
      <c r="T4" s="65"/>
      <c r="U4" s="66"/>
    </row>
    <row r="5" spans="2:28" ht="16.5" customHeight="1" x14ac:dyDescent="0.35">
      <c r="B5" s="67"/>
      <c r="C5" s="268"/>
      <c r="D5" s="621"/>
      <c r="E5" s="621"/>
      <c r="F5" s="621"/>
      <c r="G5" s="499"/>
      <c r="H5" s="500"/>
      <c r="I5" s="500"/>
      <c r="J5" s="500"/>
      <c r="K5" s="501"/>
      <c r="L5" s="502"/>
      <c r="M5" s="618" t="s">
        <v>358</v>
      </c>
      <c r="N5" s="618"/>
      <c r="O5" s="618"/>
      <c r="P5" s="503"/>
      <c r="Q5" s="503"/>
      <c r="R5" s="503"/>
      <c r="S5" s="503"/>
      <c r="T5" s="503"/>
      <c r="U5" s="504"/>
    </row>
    <row r="6" spans="2:28" ht="14.25" customHeight="1" x14ac:dyDescent="0.35">
      <c r="B6" s="67"/>
      <c r="C6" s="505"/>
      <c r="D6" s="502"/>
      <c r="E6" s="502"/>
      <c r="F6" s="502"/>
      <c r="G6" s="502"/>
      <c r="H6" s="502"/>
      <c r="I6" s="502"/>
      <c r="J6" s="502"/>
      <c r="K6" s="502"/>
      <c r="L6" s="502"/>
      <c r="M6" s="502"/>
      <c r="N6" s="503"/>
      <c r="O6" s="502"/>
      <c r="P6" s="503"/>
      <c r="Q6" s="503"/>
      <c r="R6" s="503"/>
      <c r="S6" s="503"/>
      <c r="T6" s="503"/>
      <c r="U6" s="504"/>
    </row>
    <row r="7" spans="2:28" ht="73.5" customHeight="1" x14ac:dyDescent="0.35">
      <c r="B7" s="59"/>
      <c r="C7" s="506"/>
      <c r="D7" s="507"/>
      <c r="E7" s="508"/>
      <c r="F7" s="509"/>
      <c r="G7" s="510"/>
      <c r="H7" s="510"/>
      <c r="I7" s="510"/>
      <c r="J7" s="622" t="s">
        <v>477</v>
      </c>
      <c r="K7" s="623"/>
      <c r="L7" s="624"/>
      <c r="M7" s="622" t="s">
        <v>478</v>
      </c>
      <c r="N7" s="623"/>
      <c r="O7" s="624"/>
      <c r="P7" s="511"/>
      <c r="Q7" s="511"/>
      <c r="R7" s="511"/>
      <c r="S7" s="511"/>
      <c r="T7" s="511"/>
      <c r="U7" s="512"/>
    </row>
    <row r="8" spans="2:28" s="70" customFormat="1" ht="62.4" x14ac:dyDescent="0.25">
      <c r="B8" s="68"/>
      <c r="C8" s="513"/>
      <c r="D8" s="514" t="s">
        <v>177</v>
      </c>
      <c r="E8" s="515" t="s">
        <v>614</v>
      </c>
      <c r="F8" s="516" t="s">
        <v>96</v>
      </c>
      <c r="G8" s="516" t="s">
        <v>98</v>
      </c>
      <c r="H8" s="516" t="s">
        <v>99</v>
      </c>
      <c r="I8" s="516" t="s">
        <v>100</v>
      </c>
      <c r="J8" s="516">
        <v>1</v>
      </c>
      <c r="K8" s="516">
        <v>2</v>
      </c>
      <c r="L8" s="516">
        <v>3</v>
      </c>
      <c r="M8" s="516">
        <v>4</v>
      </c>
      <c r="N8" s="516">
        <v>5</v>
      </c>
      <c r="O8" s="516">
        <v>6</v>
      </c>
      <c r="P8" s="516" t="s">
        <v>479</v>
      </c>
      <c r="Q8" s="516" t="s">
        <v>322</v>
      </c>
      <c r="R8" s="516" t="s">
        <v>480</v>
      </c>
      <c r="S8" s="516" t="s">
        <v>481</v>
      </c>
      <c r="T8" s="516" t="s">
        <v>429</v>
      </c>
      <c r="U8" s="516" t="s">
        <v>204</v>
      </c>
      <c r="V8" s="69"/>
      <c r="W8" s="69"/>
    </row>
    <row r="9" spans="2:28" ht="18" hidden="1" x14ac:dyDescent="0.35">
      <c r="B9" s="67"/>
      <c r="C9" s="268"/>
      <c r="D9" s="517" t="s">
        <v>70</v>
      </c>
      <c r="E9" s="518"/>
      <c r="F9" s="519"/>
      <c r="G9" s="519"/>
      <c r="H9" s="519"/>
      <c r="I9" s="519"/>
      <c r="J9" s="519"/>
      <c r="K9" s="519"/>
      <c r="L9" s="519"/>
      <c r="M9" s="519"/>
      <c r="N9" s="519"/>
      <c r="O9" s="519"/>
      <c r="P9" s="519"/>
      <c r="Q9" s="519"/>
      <c r="R9" s="519"/>
      <c r="S9" s="519"/>
      <c r="T9" s="519"/>
      <c r="U9" s="519"/>
      <c r="V9" s="71"/>
      <c r="W9" s="71"/>
    </row>
    <row r="10" spans="2:28" ht="15.75" hidden="1" customHeight="1" x14ac:dyDescent="0.35">
      <c r="B10" s="67"/>
      <c r="C10" s="268"/>
      <c r="D10" s="517" t="s">
        <v>374</v>
      </c>
      <c r="E10" s="518"/>
      <c r="F10" s="520"/>
      <c r="G10" s="520"/>
      <c r="H10" s="520"/>
      <c r="I10" s="520"/>
      <c r="J10" s="520"/>
      <c r="K10" s="520"/>
      <c r="L10" s="520"/>
      <c r="M10" s="520"/>
      <c r="N10" s="520"/>
      <c r="O10" s="520"/>
      <c r="P10" s="520"/>
      <c r="Q10" s="520"/>
      <c r="R10" s="520"/>
      <c r="S10" s="520"/>
      <c r="T10" s="520"/>
      <c r="U10" s="520"/>
      <c r="V10" s="71"/>
      <c r="W10" s="71"/>
    </row>
    <row r="11" spans="2:28" ht="15.75" hidden="1" customHeight="1" x14ac:dyDescent="0.35">
      <c r="B11" s="67"/>
      <c r="C11" s="268"/>
      <c r="D11" s="517" t="s">
        <v>476</v>
      </c>
      <c r="E11" s="521"/>
      <c r="F11" s="520"/>
      <c r="G11" s="520"/>
      <c r="H11" s="520"/>
      <c r="I11" s="520"/>
      <c r="J11" s="520"/>
      <c r="K11" s="520"/>
      <c r="L11" s="520"/>
      <c r="M11" s="520"/>
      <c r="N11" s="520"/>
      <c r="O11" s="520"/>
      <c r="P11" s="520"/>
      <c r="Q11" s="520"/>
      <c r="R11" s="520"/>
      <c r="S11" s="520"/>
      <c r="T11" s="520"/>
      <c r="U11" s="520"/>
      <c r="V11" s="71"/>
      <c r="W11" s="71"/>
    </row>
    <row r="12" spans="2:28" s="76" customFormat="1" ht="18.75" hidden="1" customHeight="1" x14ac:dyDescent="0.35">
      <c r="B12" s="74"/>
      <c r="C12" s="268" t="s">
        <v>36</v>
      </c>
      <c r="D12" s="253" t="s">
        <v>335</v>
      </c>
      <c r="E12" s="521"/>
      <c r="F12" s="235"/>
      <c r="G12" s="235"/>
      <c r="H12" s="235"/>
      <c r="I12" s="235"/>
      <c r="J12" s="235"/>
      <c r="K12" s="235"/>
      <c r="L12" s="235"/>
      <c r="M12" s="235"/>
      <c r="N12" s="235"/>
      <c r="O12" s="235"/>
      <c r="P12" s="235"/>
      <c r="Q12" s="235"/>
      <c r="R12" s="235"/>
      <c r="S12" s="235"/>
      <c r="T12" s="235"/>
      <c r="U12" s="235"/>
      <c r="V12" s="75"/>
      <c r="W12" s="75"/>
      <c r="AA12" s="283">
        <f>SUM(F12:R12)-S12</f>
        <v>0</v>
      </c>
      <c r="AB12" s="283">
        <f>+U12-S12-T12</f>
        <v>0</v>
      </c>
    </row>
    <row r="13" spans="2:28" s="76" customFormat="1" ht="18.75" hidden="1" customHeight="1" x14ac:dyDescent="0.35">
      <c r="B13" s="74"/>
      <c r="C13" s="269" t="s">
        <v>38</v>
      </c>
      <c r="D13" s="270" t="s">
        <v>336</v>
      </c>
      <c r="E13" s="521"/>
      <c r="F13" s="237"/>
      <c r="G13" s="237"/>
      <c r="H13" s="237"/>
      <c r="I13" s="237"/>
      <c r="J13" s="237"/>
      <c r="K13" s="237"/>
      <c r="L13" s="237"/>
      <c r="M13" s="237"/>
      <c r="N13" s="237"/>
      <c r="O13" s="237"/>
      <c r="P13" s="237"/>
      <c r="Q13" s="237"/>
      <c r="R13" s="237"/>
      <c r="S13" s="237"/>
      <c r="T13" s="237"/>
      <c r="U13" s="237"/>
      <c r="V13" s="75"/>
      <c r="W13" s="75"/>
      <c r="AA13" s="283">
        <f t="shared" ref="AA13:AA49" si="0">SUM(F13:R13)-S13</f>
        <v>0</v>
      </c>
      <c r="AB13" s="283">
        <f t="shared" ref="AB13:AB49" si="1">+U13-S13-T13</f>
        <v>0</v>
      </c>
    </row>
    <row r="14" spans="2:28" ht="18.75" hidden="1" customHeight="1" x14ac:dyDescent="0.35">
      <c r="B14" s="67"/>
      <c r="C14" s="271" t="s">
        <v>39</v>
      </c>
      <c r="D14" s="272" t="s">
        <v>337</v>
      </c>
      <c r="E14" s="521"/>
      <c r="F14" s="246"/>
      <c r="G14" s="246"/>
      <c r="H14" s="246"/>
      <c r="I14" s="246"/>
      <c r="J14" s="246"/>
      <c r="K14" s="246"/>
      <c r="L14" s="246"/>
      <c r="M14" s="246"/>
      <c r="N14" s="246"/>
      <c r="O14" s="246"/>
      <c r="P14" s="246"/>
      <c r="Q14" s="246"/>
      <c r="R14" s="246"/>
      <c r="S14" s="246"/>
      <c r="T14" s="246"/>
      <c r="U14" s="246"/>
      <c r="V14" s="71"/>
      <c r="W14" s="71"/>
      <c r="AA14" s="283">
        <f t="shared" si="0"/>
        <v>0</v>
      </c>
      <c r="AB14" s="283">
        <f t="shared" si="1"/>
        <v>0</v>
      </c>
    </row>
    <row r="15" spans="2:28" ht="18.75" hidden="1" customHeight="1" x14ac:dyDescent="0.35">
      <c r="B15" s="67"/>
      <c r="C15" s="271" t="s">
        <v>40</v>
      </c>
      <c r="D15" s="272" t="s">
        <v>338</v>
      </c>
      <c r="E15" s="521"/>
      <c r="F15" s="246"/>
      <c r="G15" s="246"/>
      <c r="H15" s="246"/>
      <c r="I15" s="246"/>
      <c r="J15" s="246"/>
      <c r="K15" s="246"/>
      <c r="L15" s="246"/>
      <c r="M15" s="246"/>
      <c r="N15" s="246"/>
      <c r="O15" s="246"/>
      <c r="P15" s="246"/>
      <c r="Q15" s="246"/>
      <c r="R15" s="246"/>
      <c r="S15" s="246"/>
      <c r="T15" s="246"/>
      <c r="U15" s="246"/>
      <c r="V15" s="71"/>
      <c r="W15" s="71"/>
      <c r="AA15" s="283">
        <f t="shared" si="0"/>
        <v>0</v>
      </c>
      <c r="AB15" s="283">
        <f t="shared" si="1"/>
        <v>0</v>
      </c>
    </row>
    <row r="16" spans="2:28" s="76" customFormat="1" ht="18.75" hidden="1" customHeight="1" x14ac:dyDescent="0.35">
      <c r="B16" s="74"/>
      <c r="C16" s="269" t="s">
        <v>50</v>
      </c>
      <c r="D16" s="273" t="s">
        <v>339</v>
      </c>
      <c r="E16" s="521"/>
      <c r="F16" s="235"/>
      <c r="G16" s="235"/>
      <c r="H16" s="235"/>
      <c r="I16" s="235"/>
      <c r="J16" s="235"/>
      <c r="K16" s="235"/>
      <c r="L16" s="235"/>
      <c r="M16" s="235"/>
      <c r="N16" s="235"/>
      <c r="O16" s="235"/>
      <c r="P16" s="235"/>
      <c r="Q16" s="235"/>
      <c r="R16" s="235"/>
      <c r="S16" s="235"/>
      <c r="T16" s="235"/>
      <c r="U16" s="235"/>
      <c r="V16" s="75"/>
      <c r="W16" s="75"/>
      <c r="AA16" s="283">
        <f t="shared" si="0"/>
        <v>0</v>
      </c>
      <c r="AB16" s="283">
        <f t="shared" si="1"/>
        <v>0</v>
      </c>
    </row>
    <row r="17" spans="2:28" ht="18.75" hidden="1" customHeight="1" x14ac:dyDescent="0.35">
      <c r="B17" s="67"/>
      <c r="C17" s="268" t="s">
        <v>60</v>
      </c>
      <c r="D17" s="272" t="s">
        <v>469</v>
      </c>
      <c r="E17" s="522"/>
      <c r="F17" s="233"/>
      <c r="G17" s="233"/>
      <c r="H17" s="233"/>
      <c r="I17" s="233"/>
      <c r="J17" s="233"/>
      <c r="K17" s="233"/>
      <c r="L17" s="233"/>
      <c r="M17" s="233"/>
      <c r="N17" s="233"/>
      <c r="O17" s="233"/>
      <c r="P17" s="233"/>
      <c r="Q17" s="233"/>
      <c r="R17" s="233"/>
      <c r="S17" s="233"/>
      <c r="T17" s="233"/>
      <c r="U17" s="233"/>
      <c r="V17" s="71"/>
      <c r="W17" s="71"/>
      <c r="AA17" s="283">
        <f t="shared" si="0"/>
        <v>0</v>
      </c>
      <c r="AB17" s="283">
        <f t="shared" si="1"/>
        <v>0</v>
      </c>
    </row>
    <row r="18" spans="2:28" s="76" customFormat="1" ht="18.75" hidden="1" customHeight="1" x14ac:dyDescent="0.35">
      <c r="B18" s="74"/>
      <c r="C18" s="269" t="s">
        <v>61</v>
      </c>
      <c r="D18" s="274" t="s">
        <v>470</v>
      </c>
      <c r="E18" s="523"/>
      <c r="F18" s="237"/>
      <c r="G18" s="237"/>
      <c r="H18" s="237"/>
      <c r="I18" s="237"/>
      <c r="J18" s="237"/>
      <c r="K18" s="237"/>
      <c r="L18" s="237"/>
      <c r="M18" s="237"/>
      <c r="N18" s="237"/>
      <c r="O18" s="237"/>
      <c r="P18" s="237"/>
      <c r="Q18" s="237"/>
      <c r="R18" s="237"/>
      <c r="S18" s="237"/>
      <c r="T18" s="237"/>
      <c r="U18" s="237"/>
      <c r="V18" s="75"/>
      <c r="W18" s="75"/>
      <c r="AA18" s="283">
        <f t="shared" si="0"/>
        <v>0</v>
      </c>
      <c r="AB18" s="283">
        <f t="shared" si="1"/>
        <v>0</v>
      </c>
    </row>
    <row r="19" spans="2:28" s="76" customFormat="1" ht="18.75" hidden="1" customHeight="1" x14ac:dyDescent="0.35">
      <c r="B19" s="74"/>
      <c r="C19" s="268" t="s">
        <v>62</v>
      </c>
      <c r="D19" s="275" t="s">
        <v>471</v>
      </c>
      <c r="E19" s="523"/>
      <c r="F19" s="235"/>
      <c r="G19" s="235"/>
      <c r="H19" s="235"/>
      <c r="I19" s="235"/>
      <c r="J19" s="235"/>
      <c r="K19" s="235"/>
      <c r="L19" s="235"/>
      <c r="M19" s="235"/>
      <c r="N19" s="235"/>
      <c r="O19" s="235"/>
      <c r="P19" s="235"/>
      <c r="Q19" s="235"/>
      <c r="R19" s="235"/>
      <c r="S19" s="235"/>
      <c r="T19" s="235"/>
      <c r="U19" s="235"/>
      <c r="V19" s="75"/>
      <c r="W19" s="75"/>
      <c r="AA19" s="283">
        <f t="shared" si="0"/>
        <v>0</v>
      </c>
      <c r="AB19" s="283">
        <f t="shared" si="1"/>
        <v>0</v>
      </c>
    </row>
    <row r="20" spans="2:28" s="76" customFormat="1" ht="18.75" hidden="1" customHeight="1" x14ac:dyDescent="0.35">
      <c r="B20" s="74"/>
      <c r="C20" s="268" t="s">
        <v>63</v>
      </c>
      <c r="D20" s="276" t="s">
        <v>181</v>
      </c>
      <c r="E20" s="522"/>
      <c r="F20" s="235"/>
      <c r="G20" s="235"/>
      <c r="H20" s="235"/>
      <c r="I20" s="235"/>
      <c r="J20" s="235"/>
      <c r="K20" s="235"/>
      <c r="L20" s="235"/>
      <c r="M20" s="235"/>
      <c r="N20" s="235"/>
      <c r="O20" s="235"/>
      <c r="P20" s="235"/>
      <c r="Q20" s="235"/>
      <c r="R20" s="235"/>
      <c r="S20" s="235"/>
      <c r="T20" s="235"/>
      <c r="U20" s="235"/>
      <c r="V20" s="75"/>
      <c r="W20" s="75"/>
      <c r="AA20" s="283">
        <f t="shared" si="0"/>
        <v>0</v>
      </c>
      <c r="AB20" s="283">
        <f t="shared" si="1"/>
        <v>0</v>
      </c>
    </row>
    <row r="21" spans="2:28" s="76" customFormat="1" ht="18.75" hidden="1" customHeight="1" x14ac:dyDescent="0.35">
      <c r="B21" s="74"/>
      <c r="C21" s="268" t="s">
        <v>76</v>
      </c>
      <c r="D21" s="274" t="s">
        <v>472</v>
      </c>
      <c r="E21" s="522"/>
      <c r="F21" s="237"/>
      <c r="G21" s="237"/>
      <c r="H21" s="237"/>
      <c r="I21" s="237"/>
      <c r="J21" s="237"/>
      <c r="K21" s="237"/>
      <c r="L21" s="237"/>
      <c r="M21" s="237"/>
      <c r="N21" s="237"/>
      <c r="O21" s="237"/>
      <c r="P21" s="237"/>
      <c r="Q21" s="237"/>
      <c r="R21" s="237"/>
      <c r="S21" s="235"/>
      <c r="T21" s="237"/>
      <c r="U21" s="235"/>
      <c r="V21" s="75"/>
      <c r="W21" s="75"/>
      <c r="AA21" s="283">
        <f t="shared" si="0"/>
        <v>0</v>
      </c>
      <c r="AB21" s="283">
        <f t="shared" si="1"/>
        <v>0</v>
      </c>
    </row>
    <row r="22" spans="2:28" ht="18.75" hidden="1" customHeight="1" x14ac:dyDescent="0.35">
      <c r="B22" s="67"/>
      <c r="C22" s="268" t="s">
        <v>79</v>
      </c>
      <c r="D22" s="274" t="s">
        <v>473</v>
      </c>
      <c r="E22" s="524"/>
      <c r="F22" s="233"/>
      <c r="G22" s="233"/>
      <c r="H22" s="233"/>
      <c r="I22" s="233"/>
      <c r="J22" s="233"/>
      <c r="K22" s="233"/>
      <c r="L22" s="233"/>
      <c r="M22" s="233"/>
      <c r="N22" s="233"/>
      <c r="O22" s="233"/>
      <c r="P22" s="233"/>
      <c r="Q22" s="233"/>
      <c r="R22" s="233"/>
      <c r="S22" s="233"/>
      <c r="T22" s="233"/>
      <c r="U22" s="233"/>
      <c r="V22" s="71"/>
      <c r="W22" s="71"/>
      <c r="AA22" s="283">
        <f t="shared" si="0"/>
        <v>0</v>
      </c>
      <c r="AB22" s="283">
        <f t="shared" si="1"/>
        <v>0</v>
      </c>
    </row>
    <row r="23" spans="2:28" ht="18.75" hidden="1" customHeight="1" x14ac:dyDescent="0.35">
      <c r="B23" s="67"/>
      <c r="C23" s="269" t="s">
        <v>80</v>
      </c>
      <c r="D23" s="274" t="s">
        <v>474</v>
      </c>
      <c r="E23" s="524"/>
      <c r="F23" s="233"/>
      <c r="G23" s="233"/>
      <c r="H23" s="233"/>
      <c r="I23" s="233"/>
      <c r="J23" s="233"/>
      <c r="K23" s="233"/>
      <c r="L23" s="233"/>
      <c r="M23" s="233"/>
      <c r="N23" s="233"/>
      <c r="O23" s="233"/>
      <c r="P23" s="233"/>
      <c r="Q23" s="233"/>
      <c r="R23" s="233"/>
      <c r="S23" s="233"/>
      <c r="T23" s="233"/>
      <c r="U23" s="233"/>
      <c r="V23" s="71"/>
      <c r="W23" s="71"/>
      <c r="AA23" s="283">
        <f t="shared" si="0"/>
        <v>0</v>
      </c>
      <c r="AB23" s="283">
        <f t="shared" si="1"/>
        <v>0</v>
      </c>
    </row>
    <row r="24" spans="2:28" s="76" customFormat="1" ht="18.75" hidden="1" customHeight="1" x14ac:dyDescent="0.35">
      <c r="B24" s="74"/>
      <c r="C24" s="269" t="s">
        <v>81</v>
      </c>
      <c r="D24" s="274" t="s">
        <v>178</v>
      </c>
      <c r="E24" s="521"/>
      <c r="F24" s="237"/>
      <c r="G24" s="237"/>
      <c r="H24" s="237"/>
      <c r="I24" s="237"/>
      <c r="J24" s="237"/>
      <c r="K24" s="237"/>
      <c r="L24" s="237"/>
      <c r="M24" s="237"/>
      <c r="N24" s="237"/>
      <c r="O24" s="237"/>
      <c r="P24" s="237"/>
      <c r="Q24" s="235"/>
      <c r="R24" s="237"/>
      <c r="S24" s="237"/>
      <c r="T24" s="237"/>
      <c r="U24" s="235"/>
      <c r="V24" s="75"/>
      <c r="W24" s="75"/>
      <c r="AA24" s="283">
        <f t="shared" si="0"/>
        <v>0</v>
      </c>
      <c r="AB24" s="283">
        <f t="shared" si="1"/>
        <v>0</v>
      </c>
    </row>
    <row r="25" spans="2:28" s="76" customFormat="1" ht="18.75" hidden="1" customHeight="1" x14ac:dyDescent="0.35">
      <c r="B25" s="74"/>
      <c r="C25" s="277" t="s">
        <v>196</v>
      </c>
      <c r="D25" s="274" t="s">
        <v>179</v>
      </c>
      <c r="E25" s="525"/>
      <c r="F25" s="237"/>
      <c r="G25" s="237"/>
      <c r="H25" s="237"/>
      <c r="I25" s="237"/>
      <c r="J25" s="237"/>
      <c r="K25" s="237"/>
      <c r="L25" s="237"/>
      <c r="M25" s="237"/>
      <c r="N25" s="237"/>
      <c r="O25" s="237"/>
      <c r="P25" s="237"/>
      <c r="Q25" s="237"/>
      <c r="R25" s="237"/>
      <c r="S25" s="237"/>
      <c r="T25" s="237"/>
      <c r="U25" s="237"/>
      <c r="V25" s="75"/>
      <c r="W25" s="75"/>
      <c r="AA25" s="283">
        <f t="shared" si="0"/>
        <v>0</v>
      </c>
      <c r="AB25" s="283">
        <f t="shared" si="1"/>
        <v>0</v>
      </c>
    </row>
    <row r="26" spans="2:28" s="76" customFormat="1" ht="18" hidden="1" x14ac:dyDescent="0.35">
      <c r="B26" s="74"/>
      <c r="C26" s="277" t="s">
        <v>197</v>
      </c>
      <c r="D26" s="274" t="s">
        <v>180</v>
      </c>
      <c r="E26" s="521"/>
      <c r="F26" s="237"/>
      <c r="G26" s="237"/>
      <c r="H26" s="237"/>
      <c r="I26" s="237"/>
      <c r="J26" s="237"/>
      <c r="K26" s="237"/>
      <c r="L26" s="237"/>
      <c r="M26" s="237"/>
      <c r="N26" s="237"/>
      <c r="O26" s="237"/>
      <c r="P26" s="237"/>
      <c r="Q26" s="237"/>
      <c r="R26" s="237"/>
      <c r="S26" s="237"/>
      <c r="T26" s="237"/>
      <c r="U26" s="237"/>
      <c r="V26" s="75"/>
      <c r="W26" s="75"/>
      <c r="AA26" s="283">
        <f t="shared" si="0"/>
        <v>0</v>
      </c>
      <c r="AB26" s="283">
        <f t="shared" si="1"/>
        <v>0</v>
      </c>
    </row>
    <row r="27" spans="2:28" s="76" customFormat="1" ht="18.75" hidden="1" customHeight="1" x14ac:dyDescent="0.35">
      <c r="B27" s="74"/>
      <c r="C27" s="277" t="s">
        <v>198</v>
      </c>
      <c r="D27" s="274" t="s">
        <v>20</v>
      </c>
      <c r="E27" s="521"/>
      <c r="F27" s="237"/>
      <c r="G27" s="237"/>
      <c r="H27" s="237"/>
      <c r="I27" s="237"/>
      <c r="J27" s="237"/>
      <c r="K27" s="237"/>
      <c r="L27" s="237"/>
      <c r="M27" s="237"/>
      <c r="N27" s="237"/>
      <c r="O27" s="237"/>
      <c r="P27" s="237"/>
      <c r="Q27" s="237"/>
      <c r="R27" s="237"/>
      <c r="S27" s="237"/>
      <c r="T27" s="237"/>
      <c r="U27" s="237"/>
      <c r="V27" s="75"/>
      <c r="W27" s="75"/>
      <c r="AA27" s="283">
        <f t="shared" si="0"/>
        <v>0</v>
      </c>
      <c r="AB27" s="283">
        <f t="shared" si="1"/>
        <v>0</v>
      </c>
    </row>
    <row r="28" spans="2:28" s="76" customFormat="1" ht="18" hidden="1" x14ac:dyDescent="0.35">
      <c r="B28" s="238"/>
      <c r="C28" s="278"/>
      <c r="D28" s="279" t="s">
        <v>475</v>
      </c>
      <c r="E28" s="526"/>
      <c r="F28" s="240"/>
      <c r="G28" s="240"/>
      <c r="H28" s="240"/>
      <c r="I28" s="240"/>
      <c r="J28" s="240"/>
      <c r="K28" s="240"/>
      <c r="L28" s="240"/>
      <c r="M28" s="240"/>
      <c r="N28" s="240"/>
      <c r="O28" s="240"/>
      <c r="P28" s="240"/>
      <c r="Q28" s="240"/>
      <c r="R28" s="240"/>
      <c r="S28" s="240"/>
      <c r="T28" s="240"/>
      <c r="U28" s="240"/>
      <c r="V28" s="75"/>
      <c r="W28" s="75"/>
      <c r="AA28" s="283">
        <f t="shared" si="0"/>
        <v>0</v>
      </c>
      <c r="AB28" s="283">
        <f t="shared" si="1"/>
        <v>0</v>
      </c>
    </row>
    <row r="29" spans="2:28" s="76" customFormat="1" ht="18" x14ac:dyDescent="0.35">
      <c r="B29" s="74"/>
      <c r="C29" s="268"/>
      <c r="D29" s="280"/>
      <c r="E29" s="521"/>
      <c r="F29" s="237"/>
      <c r="G29" s="237"/>
      <c r="H29" s="237"/>
      <c r="I29" s="237"/>
      <c r="J29" s="237"/>
      <c r="K29" s="237"/>
      <c r="L29" s="237"/>
      <c r="M29" s="237"/>
      <c r="N29" s="237"/>
      <c r="O29" s="237"/>
      <c r="P29" s="237"/>
      <c r="Q29" s="237"/>
      <c r="R29" s="237"/>
      <c r="S29" s="237"/>
      <c r="T29" s="237"/>
      <c r="U29" s="237"/>
      <c r="V29" s="75"/>
      <c r="W29" s="75"/>
      <c r="AA29" s="283">
        <f t="shared" si="0"/>
        <v>0</v>
      </c>
      <c r="AB29" s="283">
        <f t="shared" si="1"/>
        <v>0</v>
      </c>
    </row>
    <row r="30" spans="2:28" s="76" customFormat="1" ht="18" x14ac:dyDescent="0.35">
      <c r="B30" s="74"/>
      <c r="C30" s="268"/>
      <c r="D30" s="281" t="s">
        <v>70</v>
      </c>
      <c r="E30" s="521"/>
      <c r="F30" s="237"/>
      <c r="G30" s="237"/>
      <c r="H30" s="237"/>
      <c r="I30" s="237"/>
      <c r="J30" s="237"/>
      <c r="K30" s="237"/>
      <c r="L30" s="237"/>
      <c r="M30" s="237"/>
      <c r="N30" s="237"/>
      <c r="O30" s="237"/>
      <c r="P30" s="237"/>
      <c r="Q30" s="237"/>
      <c r="R30" s="237"/>
      <c r="S30" s="237"/>
      <c r="T30" s="237"/>
      <c r="U30" s="237"/>
      <c r="V30" s="75"/>
      <c r="W30" s="75"/>
      <c r="AA30" s="283">
        <f t="shared" si="0"/>
        <v>0</v>
      </c>
      <c r="AB30" s="283">
        <f t="shared" si="1"/>
        <v>0</v>
      </c>
    </row>
    <row r="31" spans="2:28" s="76" customFormat="1" ht="18" x14ac:dyDescent="0.35">
      <c r="B31" s="74"/>
      <c r="C31" s="268"/>
      <c r="D31" s="517" t="s">
        <v>305</v>
      </c>
      <c r="E31" s="521"/>
      <c r="F31" s="237"/>
      <c r="G31" s="237"/>
      <c r="H31" s="237"/>
      <c r="I31" s="237"/>
      <c r="J31" s="237"/>
      <c r="K31" s="237"/>
      <c r="L31" s="237"/>
      <c r="M31" s="237"/>
      <c r="N31" s="237"/>
      <c r="O31" s="237"/>
      <c r="P31" s="237"/>
      <c r="Q31" s="237"/>
      <c r="R31" s="237"/>
      <c r="S31" s="237"/>
      <c r="T31" s="237"/>
      <c r="U31" s="237"/>
      <c r="V31" s="75"/>
      <c r="W31" s="75"/>
      <c r="AA31" s="283">
        <f t="shared" si="0"/>
        <v>0</v>
      </c>
      <c r="AB31" s="283">
        <f t="shared" si="1"/>
        <v>0</v>
      </c>
    </row>
    <row r="32" spans="2:28" s="76" customFormat="1" ht="18" x14ac:dyDescent="0.35">
      <c r="B32" s="74"/>
      <c r="C32" s="268"/>
      <c r="D32" s="517" t="s">
        <v>609</v>
      </c>
      <c r="E32" s="521"/>
      <c r="F32" s="237"/>
      <c r="G32" s="237"/>
      <c r="H32" s="237"/>
      <c r="I32" s="237"/>
      <c r="J32" s="237"/>
      <c r="K32" s="237"/>
      <c r="L32" s="237"/>
      <c r="M32" s="237"/>
      <c r="N32" s="237"/>
      <c r="O32" s="237"/>
      <c r="P32" s="237"/>
      <c r="Q32" s="237"/>
      <c r="R32" s="237"/>
      <c r="S32" s="237"/>
      <c r="T32" s="237"/>
      <c r="U32" s="237"/>
      <c r="V32" s="75"/>
      <c r="W32" s="75"/>
      <c r="AA32" s="283">
        <f t="shared" si="0"/>
        <v>0</v>
      </c>
      <c r="AB32" s="283">
        <f t="shared" si="1"/>
        <v>0</v>
      </c>
    </row>
    <row r="33" spans="2:28" s="76" customFormat="1" ht="18" x14ac:dyDescent="0.35">
      <c r="B33" s="74"/>
      <c r="C33" s="371" t="s">
        <v>36</v>
      </c>
      <c r="D33" s="379" t="s">
        <v>356</v>
      </c>
      <c r="E33" s="521"/>
      <c r="F33" s="235">
        <v>2600000</v>
      </c>
      <c r="G33" s="235">
        <v>0</v>
      </c>
      <c r="H33" s="235">
        <v>0</v>
      </c>
      <c r="I33" s="235">
        <v>2250</v>
      </c>
      <c r="J33" s="235">
        <v>29534</v>
      </c>
      <c r="K33" s="235">
        <v>-38057</v>
      </c>
      <c r="L33" s="235">
        <v>0</v>
      </c>
      <c r="M33" s="235">
        <v>0</v>
      </c>
      <c r="N33" s="235">
        <v>29099</v>
      </c>
      <c r="O33" s="235">
        <v>0</v>
      </c>
      <c r="P33" s="235">
        <v>2196799</v>
      </c>
      <c r="Q33" s="235">
        <v>675677</v>
      </c>
      <c r="R33" s="235">
        <v>0</v>
      </c>
      <c r="S33" s="235">
        <v>5495302</v>
      </c>
      <c r="T33" s="235">
        <v>0</v>
      </c>
      <c r="U33" s="235">
        <v>5495302</v>
      </c>
      <c r="V33" s="75"/>
      <c r="W33" s="75"/>
      <c r="AA33" s="283">
        <f t="shared" si="0"/>
        <v>0</v>
      </c>
      <c r="AB33" s="283">
        <f t="shared" si="1"/>
        <v>0</v>
      </c>
    </row>
    <row r="34" spans="2:28" s="76" customFormat="1" ht="18" x14ac:dyDescent="0.35">
      <c r="B34" s="74"/>
      <c r="C34" s="369" t="s">
        <v>38</v>
      </c>
      <c r="D34" s="380" t="s">
        <v>336</v>
      </c>
      <c r="E34" s="521"/>
      <c r="F34" s="235">
        <v>0</v>
      </c>
      <c r="G34" s="235">
        <v>0</v>
      </c>
      <c r="H34" s="235">
        <v>0</v>
      </c>
      <c r="I34" s="235">
        <v>0</v>
      </c>
      <c r="J34" s="235">
        <v>0</v>
      </c>
      <c r="K34" s="235">
        <v>0</v>
      </c>
      <c r="L34" s="235">
        <v>0</v>
      </c>
      <c r="M34" s="235">
        <v>0</v>
      </c>
      <c r="N34" s="235">
        <v>0</v>
      </c>
      <c r="O34" s="235">
        <v>0</v>
      </c>
      <c r="P34" s="235">
        <v>0</v>
      </c>
      <c r="Q34" s="235">
        <v>0</v>
      </c>
      <c r="R34" s="235">
        <v>0</v>
      </c>
      <c r="S34" s="235">
        <v>0</v>
      </c>
      <c r="T34" s="235">
        <v>0</v>
      </c>
      <c r="U34" s="235">
        <v>0</v>
      </c>
      <c r="V34" s="75"/>
      <c r="W34" s="75"/>
      <c r="AA34" s="283">
        <f t="shared" si="0"/>
        <v>0</v>
      </c>
      <c r="AB34" s="283">
        <f t="shared" si="1"/>
        <v>0</v>
      </c>
    </row>
    <row r="35" spans="2:28" s="76" customFormat="1" ht="18" x14ac:dyDescent="0.35">
      <c r="B35" s="74"/>
      <c r="C35" s="362" t="s">
        <v>39</v>
      </c>
      <c r="D35" s="381" t="s">
        <v>337</v>
      </c>
      <c r="E35" s="521"/>
      <c r="F35" s="237">
        <v>0</v>
      </c>
      <c r="G35" s="237">
        <v>0</v>
      </c>
      <c r="H35" s="237">
        <v>0</v>
      </c>
      <c r="I35" s="237">
        <v>0</v>
      </c>
      <c r="J35" s="237">
        <v>0</v>
      </c>
      <c r="K35" s="237">
        <v>0</v>
      </c>
      <c r="L35" s="237">
        <v>0</v>
      </c>
      <c r="M35" s="237">
        <v>0</v>
      </c>
      <c r="N35" s="237">
        <v>0</v>
      </c>
      <c r="O35" s="237">
        <v>0</v>
      </c>
      <c r="P35" s="237">
        <v>0</v>
      </c>
      <c r="Q35" s="237">
        <v>0</v>
      </c>
      <c r="R35" s="237">
        <v>0</v>
      </c>
      <c r="S35" s="237">
        <v>0</v>
      </c>
      <c r="T35" s="237">
        <v>0</v>
      </c>
      <c r="U35" s="237">
        <v>0</v>
      </c>
      <c r="V35" s="75"/>
      <c r="W35" s="75"/>
      <c r="AA35" s="283">
        <f t="shared" si="0"/>
        <v>0</v>
      </c>
      <c r="AB35" s="283">
        <f t="shared" si="1"/>
        <v>0</v>
      </c>
    </row>
    <row r="36" spans="2:28" s="76" customFormat="1" ht="33" customHeight="1" x14ac:dyDescent="0.35">
      <c r="B36" s="74"/>
      <c r="C36" s="362" t="s">
        <v>40</v>
      </c>
      <c r="D36" s="421" t="s">
        <v>338</v>
      </c>
      <c r="E36" s="521"/>
      <c r="F36" s="237">
        <v>0</v>
      </c>
      <c r="G36" s="237">
        <v>0</v>
      </c>
      <c r="H36" s="237">
        <v>0</v>
      </c>
      <c r="I36" s="237">
        <v>0</v>
      </c>
      <c r="J36" s="237">
        <v>0</v>
      </c>
      <c r="K36" s="237">
        <v>0</v>
      </c>
      <c r="L36" s="237">
        <v>0</v>
      </c>
      <c r="M36" s="237">
        <v>0</v>
      </c>
      <c r="N36" s="237">
        <v>0</v>
      </c>
      <c r="O36" s="237">
        <v>0</v>
      </c>
      <c r="P36" s="237">
        <v>0</v>
      </c>
      <c r="Q36" s="237">
        <v>0</v>
      </c>
      <c r="R36" s="237">
        <v>0</v>
      </c>
      <c r="S36" s="237">
        <v>0</v>
      </c>
      <c r="T36" s="237">
        <v>0</v>
      </c>
      <c r="U36" s="237">
        <v>0</v>
      </c>
      <c r="V36" s="75"/>
      <c r="W36" s="75"/>
      <c r="AA36" s="283">
        <f t="shared" si="0"/>
        <v>0</v>
      </c>
      <c r="AB36" s="283">
        <f t="shared" si="1"/>
        <v>0</v>
      </c>
    </row>
    <row r="37" spans="2:28" s="76" customFormat="1" ht="18" x14ac:dyDescent="0.35">
      <c r="B37" s="74"/>
      <c r="C37" s="369" t="s">
        <v>50</v>
      </c>
      <c r="D37" s="379" t="s">
        <v>339</v>
      </c>
      <c r="E37" s="521"/>
      <c r="F37" s="235">
        <v>2600000</v>
      </c>
      <c r="G37" s="235">
        <v>0</v>
      </c>
      <c r="H37" s="235">
        <v>0</v>
      </c>
      <c r="I37" s="235">
        <v>2250</v>
      </c>
      <c r="J37" s="235">
        <v>29534</v>
      </c>
      <c r="K37" s="235">
        <v>-38057</v>
      </c>
      <c r="L37" s="235">
        <v>0</v>
      </c>
      <c r="M37" s="235">
        <v>0</v>
      </c>
      <c r="N37" s="235">
        <v>29099</v>
      </c>
      <c r="O37" s="235">
        <v>0</v>
      </c>
      <c r="P37" s="235">
        <v>2196799</v>
      </c>
      <c r="Q37" s="235">
        <v>675677</v>
      </c>
      <c r="R37" s="235">
        <v>0</v>
      </c>
      <c r="S37" s="235">
        <v>5495302</v>
      </c>
      <c r="T37" s="235">
        <v>0</v>
      </c>
      <c r="U37" s="235">
        <v>5495302</v>
      </c>
      <c r="V37" s="75"/>
      <c r="W37" s="75"/>
      <c r="AA37" s="283">
        <f t="shared" si="0"/>
        <v>0</v>
      </c>
      <c r="AB37" s="283">
        <f t="shared" si="1"/>
        <v>0</v>
      </c>
    </row>
    <row r="38" spans="2:28" ht="18" x14ac:dyDescent="0.35">
      <c r="B38" s="67"/>
      <c r="C38" s="371" t="s">
        <v>60</v>
      </c>
      <c r="D38" s="380" t="s">
        <v>469</v>
      </c>
      <c r="E38" s="524" t="s">
        <v>615</v>
      </c>
      <c r="F38" s="235">
        <v>0</v>
      </c>
      <c r="G38" s="235">
        <v>0</v>
      </c>
      <c r="H38" s="235">
        <v>0</v>
      </c>
      <c r="I38" s="235">
        <v>0</v>
      </c>
      <c r="J38" s="235">
        <v>137548</v>
      </c>
      <c r="K38" s="235">
        <v>-6168</v>
      </c>
      <c r="L38" s="235">
        <v>0</v>
      </c>
      <c r="M38" s="235">
        <v>0</v>
      </c>
      <c r="N38" s="235">
        <v>5606</v>
      </c>
      <c r="O38" s="235">
        <v>0</v>
      </c>
      <c r="P38" s="235">
        <v>0</v>
      </c>
      <c r="Q38" s="235">
        <v>0</v>
      </c>
      <c r="R38" s="235">
        <v>921048</v>
      </c>
      <c r="S38" s="235">
        <v>1058034</v>
      </c>
      <c r="T38" s="235">
        <v>0</v>
      </c>
      <c r="U38" s="235">
        <v>1058034</v>
      </c>
      <c r="V38" s="71"/>
      <c r="W38" s="71"/>
      <c r="AA38" s="283">
        <f t="shared" si="0"/>
        <v>0</v>
      </c>
      <c r="AB38" s="283">
        <f t="shared" si="1"/>
        <v>0</v>
      </c>
    </row>
    <row r="39" spans="2:28" ht="18" x14ac:dyDescent="0.35">
      <c r="B39" s="67"/>
      <c r="C39" s="369" t="s">
        <v>61</v>
      </c>
      <c r="D39" s="380" t="s">
        <v>470</v>
      </c>
      <c r="E39" s="524"/>
      <c r="F39" s="235">
        <v>0</v>
      </c>
      <c r="G39" s="235">
        <v>0</v>
      </c>
      <c r="H39" s="235">
        <v>0</v>
      </c>
      <c r="I39" s="235">
        <v>0</v>
      </c>
      <c r="J39" s="235">
        <v>0</v>
      </c>
      <c r="K39" s="235">
        <v>0</v>
      </c>
      <c r="L39" s="235">
        <v>0</v>
      </c>
      <c r="M39" s="235">
        <v>0</v>
      </c>
      <c r="N39" s="235">
        <v>0</v>
      </c>
      <c r="O39" s="235">
        <v>0</v>
      </c>
      <c r="P39" s="235">
        <v>0</v>
      </c>
      <c r="Q39" s="235">
        <v>0</v>
      </c>
      <c r="R39" s="235">
        <v>0</v>
      </c>
      <c r="S39" s="235">
        <v>0</v>
      </c>
      <c r="T39" s="235">
        <v>0</v>
      </c>
      <c r="U39" s="235">
        <v>0</v>
      </c>
      <c r="V39" s="71"/>
      <c r="W39" s="71"/>
      <c r="AA39" s="283">
        <f t="shared" si="0"/>
        <v>0</v>
      </c>
      <c r="AB39" s="283">
        <f t="shared" si="1"/>
        <v>0</v>
      </c>
    </row>
    <row r="40" spans="2:28" s="76" customFormat="1" ht="31.8" x14ac:dyDescent="0.35">
      <c r="B40" s="74"/>
      <c r="C40" s="371" t="s">
        <v>62</v>
      </c>
      <c r="D40" s="414" t="s">
        <v>471</v>
      </c>
      <c r="E40" s="524"/>
      <c r="F40" s="235">
        <v>0</v>
      </c>
      <c r="G40" s="235">
        <v>0</v>
      </c>
      <c r="H40" s="235">
        <v>0</v>
      </c>
      <c r="I40" s="235">
        <v>0</v>
      </c>
      <c r="J40" s="235">
        <v>0</v>
      </c>
      <c r="K40" s="235">
        <v>0</v>
      </c>
      <c r="L40" s="235">
        <v>0</v>
      </c>
      <c r="M40" s="235">
        <v>0</v>
      </c>
      <c r="N40" s="235">
        <v>0</v>
      </c>
      <c r="O40" s="235">
        <v>0</v>
      </c>
      <c r="P40" s="235">
        <v>0</v>
      </c>
      <c r="Q40" s="235">
        <v>0</v>
      </c>
      <c r="R40" s="235">
        <v>0</v>
      </c>
      <c r="S40" s="235">
        <v>0</v>
      </c>
      <c r="T40" s="235">
        <v>0</v>
      </c>
      <c r="U40" s="235">
        <v>0</v>
      </c>
      <c r="V40" s="75"/>
      <c r="W40" s="75"/>
      <c r="AA40" s="283">
        <f t="shared" si="0"/>
        <v>0</v>
      </c>
      <c r="AB40" s="283">
        <f t="shared" si="1"/>
        <v>0</v>
      </c>
    </row>
    <row r="41" spans="2:28" s="76" customFormat="1" ht="18" x14ac:dyDescent="0.35">
      <c r="B41" s="74"/>
      <c r="C41" s="371" t="s">
        <v>63</v>
      </c>
      <c r="D41" s="415" t="s">
        <v>181</v>
      </c>
      <c r="E41" s="524"/>
      <c r="F41" s="235">
        <v>0</v>
      </c>
      <c r="G41" s="235">
        <v>0</v>
      </c>
      <c r="H41" s="235">
        <v>0</v>
      </c>
      <c r="I41" s="235">
        <v>0</v>
      </c>
      <c r="J41" s="235">
        <v>0</v>
      </c>
      <c r="K41" s="235">
        <v>0</v>
      </c>
      <c r="L41" s="235">
        <v>0</v>
      </c>
      <c r="M41" s="235">
        <v>0</v>
      </c>
      <c r="N41" s="235">
        <v>0</v>
      </c>
      <c r="O41" s="235">
        <v>0</v>
      </c>
      <c r="P41" s="235">
        <v>0</v>
      </c>
      <c r="Q41" s="235">
        <v>0</v>
      </c>
      <c r="R41" s="235">
        <v>0</v>
      </c>
      <c r="S41" s="235">
        <v>0</v>
      </c>
      <c r="T41" s="235">
        <v>0</v>
      </c>
      <c r="U41" s="235">
        <v>0</v>
      </c>
      <c r="V41" s="75"/>
      <c r="W41" s="75"/>
      <c r="AA41" s="283">
        <f t="shared" si="0"/>
        <v>0</v>
      </c>
      <c r="AB41" s="283">
        <f t="shared" si="1"/>
        <v>0</v>
      </c>
    </row>
    <row r="42" spans="2:28" s="76" customFormat="1" ht="18" x14ac:dyDescent="0.35">
      <c r="B42" s="74"/>
      <c r="C42" s="371" t="s">
        <v>76</v>
      </c>
      <c r="D42" s="380" t="s">
        <v>472</v>
      </c>
      <c r="E42" s="524"/>
      <c r="F42" s="235">
        <v>0</v>
      </c>
      <c r="G42" s="235">
        <v>0</v>
      </c>
      <c r="H42" s="235">
        <v>0</v>
      </c>
      <c r="I42" s="235">
        <v>0</v>
      </c>
      <c r="J42" s="235">
        <v>0</v>
      </c>
      <c r="K42" s="235">
        <v>0</v>
      </c>
      <c r="L42" s="235">
        <v>0</v>
      </c>
      <c r="M42" s="235">
        <v>0</v>
      </c>
      <c r="N42" s="235">
        <v>0</v>
      </c>
      <c r="O42" s="235">
        <v>0</v>
      </c>
      <c r="P42" s="235">
        <v>0</v>
      </c>
      <c r="Q42" s="235">
        <v>0</v>
      </c>
      <c r="R42" s="235">
        <v>0</v>
      </c>
      <c r="S42" s="235">
        <v>0</v>
      </c>
      <c r="T42" s="235">
        <v>0</v>
      </c>
      <c r="U42" s="235">
        <v>0</v>
      </c>
      <c r="V42" s="75"/>
      <c r="W42" s="75"/>
      <c r="AA42" s="283">
        <f t="shared" si="0"/>
        <v>0</v>
      </c>
      <c r="AB42" s="283">
        <f t="shared" si="1"/>
        <v>0</v>
      </c>
    </row>
    <row r="43" spans="2:28" s="76" customFormat="1" ht="18" x14ac:dyDescent="0.35">
      <c r="B43" s="74"/>
      <c r="C43" s="371" t="s">
        <v>79</v>
      </c>
      <c r="D43" s="380" t="s">
        <v>473</v>
      </c>
      <c r="E43" s="524"/>
      <c r="F43" s="235">
        <v>0</v>
      </c>
      <c r="G43" s="235">
        <v>0</v>
      </c>
      <c r="H43" s="235">
        <v>0</v>
      </c>
      <c r="I43" s="235">
        <v>0</v>
      </c>
      <c r="J43" s="235">
        <v>0</v>
      </c>
      <c r="K43" s="235">
        <v>0</v>
      </c>
      <c r="L43" s="235">
        <v>0</v>
      </c>
      <c r="M43" s="235">
        <v>0</v>
      </c>
      <c r="N43" s="235">
        <v>0</v>
      </c>
      <c r="O43" s="235">
        <v>0</v>
      </c>
      <c r="P43" s="235">
        <v>0</v>
      </c>
      <c r="Q43" s="235">
        <v>0</v>
      </c>
      <c r="R43" s="235">
        <v>0</v>
      </c>
      <c r="S43" s="235">
        <v>0</v>
      </c>
      <c r="T43" s="235">
        <v>0</v>
      </c>
      <c r="U43" s="235">
        <v>0</v>
      </c>
      <c r="V43" s="75"/>
      <c r="W43" s="75"/>
      <c r="AA43" s="283">
        <f t="shared" si="0"/>
        <v>0</v>
      </c>
      <c r="AB43" s="283">
        <f t="shared" si="1"/>
        <v>0</v>
      </c>
    </row>
    <row r="44" spans="2:28" s="76" customFormat="1" ht="18" x14ac:dyDescent="0.35">
      <c r="B44" s="74"/>
      <c r="C44" s="369" t="s">
        <v>80</v>
      </c>
      <c r="D44" s="380" t="s">
        <v>599</v>
      </c>
      <c r="E44" s="524"/>
      <c r="F44" s="235">
        <v>0</v>
      </c>
      <c r="G44" s="235">
        <v>0</v>
      </c>
      <c r="H44" s="235">
        <v>0</v>
      </c>
      <c r="I44" s="235">
        <v>2794</v>
      </c>
      <c r="J44" s="235">
        <v>0</v>
      </c>
      <c r="K44" s="235">
        <v>0</v>
      </c>
      <c r="L44" s="235">
        <v>0</v>
      </c>
      <c r="M44" s="235">
        <v>0</v>
      </c>
      <c r="N44" s="235">
        <v>0</v>
      </c>
      <c r="O44" s="235">
        <v>0</v>
      </c>
      <c r="P44" s="235">
        <v>664</v>
      </c>
      <c r="Q44" s="235">
        <v>0</v>
      </c>
      <c r="R44" s="235">
        <v>0</v>
      </c>
      <c r="S44" s="235">
        <v>3458</v>
      </c>
      <c r="T44" s="235">
        <v>0</v>
      </c>
      <c r="U44" s="235">
        <v>3458</v>
      </c>
      <c r="V44" s="75"/>
      <c r="W44" s="75"/>
      <c r="AA44" s="283">
        <f t="shared" si="0"/>
        <v>0</v>
      </c>
      <c r="AB44" s="283">
        <f t="shared" si="1"/>
        <v>0</v>
      </c>
    </row>
    <row r="45" spans="2:28" s="76" customFormat="1" ht="18" x14ac:dyDescent="0.35">
      <c r="B45" s="74"/>
      <c r="C45" s="369" t="s">
        <v>81</v>
      </c>
      <c r="D45" s="380" t="s">
        <v>178</v>
      </c>
      <c r="E45" s="524"/>
      <c r="F45" s="235">
        <v>0</v>
      </c>
      <c r="G45" s="235">
        <v>0</v>
      </c>
      <c r="H45" s="235">
        <v>0</v>
      </c>
      <c r="I45" s="235">
        <v>0</v>
      </c>
      <c r="J45" s="235">
        <v>0</v>
      </c>
      <c r="K45" s="235">
        <v>0</v>
      </c>
      <c r="L45" s="235">
        <v>0</v>
      </c>
      <c r="M45" s="235">
        <v>0</v>
      </c>
      <c r="N45" s="235">
        <v>0</v>
      </c>
      <c r="O45" s="235">
        <v>0</v>
      </c>
      <c r="P45" s="235">
        <v>675677</v>
      </c>
      <c r="Q45" s="235">
        <v>-675677</v>
      </c>
      <c r="R45" s="235">
        <v>0</v>
      </c>
      <c r="S45" s="235">
        <v>0</v>
      </c>
      <c r="T45" s="235">
        <v>0</v>
      </c>
      <c r="U45" s="235">
        <v>0</v>
      </c>
      <c r="V45" s="75"/>
      <c r="W45" s="75"/>
      <c r="AA45" s="283">
        <f t="shared" si="0"/>
        <v>0</v>
      </c>
      <c r="AB45" s="283">
        <f t="shared" si="1"/>
        <v>0</v>
      </c>
    </row>
    <row r="46" spans="2:28" ht="18" x14ac:dyDescent="0.35">
      <c r="B46" s="67"/>
      <c r="C46" s="384" t="s">
        <v>196</v>
      </c>
      <c r="D46" s="382" t="s">
        <v>179</v>
      </c>
      <c r="E46" s="524" t="s">
        <v>345</v>
      </c>
      <c r="F46" s="233">
        <v>0</v>
      </c>
      <c r="G46" s="233">
        <v>0</v>
      </c>
      <c r="H46" s="233">
        <v>0</v>
      </c>
      <c r="I46" s="233">
        <v>0</v>
      </c>
      <c r="J46" s="233">
        <v>0</v>
      </c>
      <c r="K46" s="233">
        <v>0</v>
      </c>
      <c r="L46" s="233">
        <v>0</v>
      </c>
      <c r="M46" s="233">
        <v>0</v>
      </c>
      <c r="N46" s="233">
        <v>0</v>
      </c>
      <c r="O46" s="233">
        <v>0</v>
      </c>
      <c r="P46" s="233">
        <v>0</v>
      </c>
      <c r="Q46" s="233">
        <v>0</v>
      </c>
      <c r="R46" s="233">
        <v>0</v>
      </c>
      <c r="S46" s="233">
        <v>0</v>
      </c>
      <c r="T46" s="233">
        <v>0</v>
      </c>
      <c r="U46" s="233">
        <v>0</v>
      </c>
      <c r="V46" s="71"/>
      <c r="W46" s="71"/>
      <c r="AA46" s="283">
        <f t="shared" si="0"/>
        <v>0</v>
      </c>
      <c r="AB46" s="283">
        <f t="shared" si="1"/>
        <v>0</v>
      </c>
    </row>
    <row r="47" spans="2:28" ht="18" x14ac:dyDescent="0.35">
      <c r="B47" s="67"/>
      <c r="C47" s="384" t="s">
        <v>197</v>
      </c>
      <c r="D47" s="382" t="s">
        <v>180</v>
      </c>
      <c r="E47" s="524" t="s">
        <v>346</v>
      </c>
      <c r="F47" s="233">
        <v>0</v>
      </c>
      <c r="G47" s="233">
        <v>0</v>
      </c>
      <c r="H47" s="233">
        <v>0</v>
      </c>
      <c r="I47" s="233">
        <v>0</v>
      </c>
      <c r="J47" s="233">
        <v>0</v>
      </c>
      <c r="K47" s="233">
        <v>0</v>
      </c>
      <c r="L47" s="233">
        <v>0</v>
      </c>
      <c r="M47" s="233">
        <v>0</v>
      </c>
      <c r="N47" s="233">
        <v>0</v>
      </c>
      <c r="O47" s="233">
        <v>0</v>
      </c>
      <c r="P47" s="233">
        <v>675677</v>
      </c>
      <c r="Q47" s="233">
        <v>-675677</v>
      </c>
      <c r="R47" s="233">
        <v>0</v>
      </c>
      <c r="S47" s="233">
        <v>0</v>
      </c>
      <c r="T47" s="233">
        <v>0</v>
      </c>
      <c r="U47" s="233">
        <v>0</v>
      </c>
      <c r="V47" s="71"/>
      <c r="W47" s="71"/>
      <c r="AA47" s="283">
        <f t="shared" si="0"/>
        <v>0</v>
      </c>
      <c r="AB47" s="283">
        <f t="shared" si="1"/>
        <v>0</v>
      </c>
    </row>
    <row r="48" spans="2:28" ht="18" x14ac:dyDescent="0.35">
      <c r="B48" s="67"/>
      <c r="C48" s="384" t="s">
        <v>198</v>
      </c>
      <c r="D48" s="382" t="s">
        <v>20</v>
      </c>
      <c r="E48" s="521"/>
      <c r="F48" s="233">
        <v>0</v>
      </c>
      <c r="G48" s="233">
        <v>0</v>
      </c>
      <c r="H48" s="233">
        <v>0</v>
      </c>
      <c r="I48" s="233">
        <v>0</v>
      </c>
      <c r="J48" s="233">
        <v>0</v>
      </c>
      <c r="K48" s="233">
        <v>0</v>
      </c>
      <c r="L48" s="233">
        <v>0</v>
      </c>
      <c r="M48" s="233">
        <v>0</v>
      </c>
      <c r="N48" s="233">
        <v>0</v>
      </c>
      <c r="O48" s="233">
        <v>0</v>
      </c>
      <c r="P48" s="233">
        <v>0</v>
      </c>
      <c r="Q48" s="233">
        <v>0</v>
      </c>
      <c r="R48" s="233">
        <v>0</v>
      </c>
      <c r="S48" s="233">
        <v>0</v>
      </c>
      <c r="T48" s="233">
        <v>0</v>
      </c>
      <c r="U48" s="233">
        <v>0</v>
      </c>
      <c r="V48" s="71"/>
      <c r="W48" s="71"/>
      <c r="AA48" s="283">
        <f t="shared" si="0"/>
        <v>0</v>
      </c>
      <c r="AB48" s="283">
        <f t="shared" si="1"/>
        <v>0</v>
      </c>
    </row>
    <row r="49" spans="2:28" s="76" customFormat="1" ht="18" x14ac:dyDescent="0.35">
      <c r="B49" s="238"/>
      <c r="C49" s="278"/>
      <c r="D49" s="383" t="s">
        <v>570</v>
      </c>
      <c r="E49" s="527"/>
      <c r="F49" s="236">
        <v>2600000</v>
      </c>
      <c r="G49" s="236">
        <v>0</v>
      </c>
      <c r="H49" s="236">
        <v>0</v>
      </c>
      <c r="I49" s="236">
        <v>5044</v>
      </c>
      <c r="J49" s="236">
        <v>167082</v>
      </c>
      <c r="K49" s="236">
        <v>-44225</v>
      </c>
      <c r="L49" s="236">
        <v>0</v>
      </c>
      <c r="M49" s="236">
        <v>0</v>
      </c>
      <c r="N49" s="236">
        <v>34705</v>
      </c>
      <c r="O49" s="236">
        <v>0</v>
      </c>
      <c r="P49" s="236">
        <v>2873140</v>
      </c>
      <c r="Q49" s="236">
        <v>0</v>
      </c>
      <c r="R49" s="236">
        <v>921048</v>
      </c>
      <c r="S49" s="236">
        <v>6556794</v>
      </c>
      <c r="T49" s="236">
        <v>0</v>
      </c>
      <c r="U49" s="236">
        <v>6556794</v>
      </c>
      <c r="V49" s="75"/>
      <c r="W49" s="75"/>
      <c r="AA49" s="283">
        <f t="shared" si="0"/>
        <v>0</v>
      </c>
      <c r="AB49" s="283">
        <f t="shared" si="1"/>
        <v>0</v>
      </c>
    </row>
    <row r="50" spans="2:28" s="65" customFormat="1" ht="9.75" customHeight="1" x14ac:dyDescent="0.35">
      <c r="B50" s="77"/>
      <c r="C50" s="72"/>
      <c r="D50" s="78"/>
      <c r="E50" s="73"/>
      <c r="F50" s="79"/>
      <c r="G50" s="79"/>
      <c r="H50" s="79"/>
      <c r="I50" s="79"/>
      <c r="J50" s="79"/>
      <c r="K50" s="79"/>
      <c r="L50" s="79"/>
      <c r="M50" s="79"/>
      <c r="N50" s="79"/>
      <c r="O50" s="79"/>
      <c r="P50" s="79"/>
      <c r="Q50" s="79"/>
      <c r="R50" s="79"/>
      <c r="S50" s="79"/>
      <c r="T50" s="79"/>
      <c r="U50" s="79"/>
      <c r="V50" s="80"/>
      <c r="W50" s="80"/>
    </row>
    <row r="51" spans="2:28" ht="20.100000000000001" customHeight="1" x14ac:dyDescent="0.35">
      <c r="D51" s="282" t="s">
        <v>482</v>
      </c>
    </row>
    <row r="52" spans="2:28" ht="20.100000000000001" customHeight="1" x14ac:dyDescent="0.35">
      <c r="D52" s="282" t="s">
        <v>483</v>
      </c>
    </row>
    <row r="53" spans="2:28" ht="20.100000000000001" customHeight="1" x14ac:dyDescent="0.35">
      <c r="D53" s="282" t="s">
        <v>484</v>
      </c>
    </row>
    <row r="54" spans="2:28" ht="20.100000000000001" customHeight="1" x14ac:dyDescent="0.35">
      <c r="D54" s="282" t="s">
        <v>485</v>
      </c>
    </row>
    <row r="55" spans="2:28" ht="20.100000000000001" customHeight="1" x14ac:dyDescent="0.35">
      <c r="D55" s="282" t="s">
        <v>486</v>
      </c>
    </row>
    <row r="56" spans="2:28" ht="20.100000000000001" customHeight="1" x14ac:dyDescent="0.35">
      <c r="D56" s="282" t="s">
        <v>487</v>
      </c>
    </row>
    <row r="57" spans="2:28" ht="20.100000000000001" customHeight="1" x14ac:dyDescent="0.35">
      <c r="D57" s="282"/>
    </row>
    <row r="59" spans="2:28" ht="20.100000000000001" customHeight="1" x14ac:dyDescent="0.35">
      <c r="E59" s="283"/>
      <c r="F59" s="283">
        <f>+F13-F14-F15</f>
        <v>0</v>
      </c>
      <c r="G59" s="283">
        <f t="shared" ref="G59:U59" si="2">+G13-G14-G15</f>
        <v>0</v>
      </c>
      <c r="H59" s="283">
        <f t="shared" si="2"/>
        <v>0</v>
      </c>
      <c r="I59" s="283">
        <f t="shared" si="2"/>
        <v>0</v>
      </c>
      <c r="J59" s="283">
        <f t="shared" si="2"/>
        <v>0</v>
      </c>
      <c r="K59" s="283">
        <f t="shared" si="2"/>
        <v>0</v>
      </c>
      <c r="L59" s="283">
        <f t="shared" si="2"/>
        <v>0</v>
      </c>
      <c r="M59" s="283">
        <f t="shared" si="2"/>
        <v>0</v>
      </c>
      <c r="N59" s="283">
        <f t="shared" si="2"/>
        <v>0</v>
      </c>
      <c r="O59" s="283">
        <f t="shared" si="2"/>
        <v>0</v>
      </c>
      <c r="P59" s="283">
        <f t="shared" si="2"/>
        <v>0</v>
      </c>
      <c r="Q59" s="283">
        <f t="shared" si="2"/>
        <v>0</v>
      </c>
      <c r="R59" s="283">
        <f t="shared" si="2"/>
        <v>0</v>
      </c>
      <c r="S59" s="283">
        <f t="shared" si="2"/>
        <v>0</v>
      </c>
      <c r="T59" s="283">
        <f t="shared" si="2"/>
        <v>0</v>
      </c>
      <c r="U59" s="283">
        <f t="shared" si="2"/>
        <v>0</v>
      </c>
    </row>
    <row r="60" spans="2:28" ht="20.100000000000001" customHeight="1" x14ac:dyDescent="0.35">
      <c r="E60" s="283"/>
      <c r="F60" s="283">
        <f t="shared" ref="F60:U60" si="3">+F16-F12-F13</f>
        <v>0</v>
      </c>
      <c r="G60" s="283">
        <f t="shared" si="3"/>
        <v>0</v>
      </c>
      <c r="H60" s="283">
        <f t="shared" si="3"/>
        <v>0</v>
      </c>
      <c r="I60" s="283">
        <f t="shared" si="3"/>
        <v>0</v>
      </c>
      <c r="J60" s="283">
        <f t="shared" si="3"/>
        <v>0</v>
      </c>
      <c r="K60" s="283">
        <f t="shared" si="3"/>
        <v>0</v>
      </c>
      <c r="L60" s="283">
        <f t="shared" si="3"/>
        <v>0</v>
      </c>
      <c r="M60" s="283">
        <f t="shared" si="3"/>
        <v>0</v>
      </c>
      <c r="N60" s="283">
        <f t="shared" si="3"/>
        <v>0</v>
      </c>
      <c r="O60" s="283">
        <f t="shared" si="3"/>
        <v>0</v>
      </c>
      <c r="P60" s="283">
        <f t="shared" si="3"/>
        <v>0</v>
      </c>
      <c r="Q60" s="283">
        <f t="shared" si="3"/>
        <v>0</v>
      </c>
      <c r="R60" s="283">
        <f t="shared" si="3"/>
        <v>0</v>
      </c>
      <c r="S60" s="283">
        <f t="shared" si="3"/>
        <v>0</v>
      </c>
      <c r="T60" s="283">
        <f t="shared" si="3"/>
        <v>0</v>
      </c>
      <c r="U60" s="283">
        <f t="shared" si="3"/>
        <v>0</v>
      </c>
    </row>
    <row r="61" spans="2:28" ht="20.100000000000001" customHeight="1" x14ac:dyDescent="0.35">
      <c r="E61" s="283"/>
      <c r="F61" s="283">
        <f>+F24-F25-F26-F27</f>
        <v>0</v>
      </c>
      <c r="G61" s="283">
        <f t="shared" ref="G61:U61" si="4">+G24-G25-G26-G27</f>
        <v>0</v>
      </c>
      <c r="H61" s="283">
        <f t="shared" si="4"/>
        <v>0</v>
      </c>
      <c r="I61" s="283">
        <f t="shared" si="4"/>
        <v>0</v>
      </c>
      <c r="J61" s="283">
        <f t="shared" si="4"/>
        <v>0</v>
      </c>
      <c r="K61" s="283">
        <f t="shared" si="4"/>
        <v>0</v>
      </c>
      <c r="L61" s="283">
        <f t="shared" si="4"/>
        <v>0</v>
      </c>
      <c r="M61" s="283">
        <f t="shared" si="4"/>
        <v>0</v>
      </c>
      <c r="N61" s="283">
        <f t="shared" si="4"/>
        <v>0</v>
      </c>
      <c r="O61" s="283">
        <f t="shared" si="4"/>
        <v>0</v>
      </c>
      <c r="P61" s="283">
        <f t="shared" si="4"/>
        <v>0</v>
      </c>
      <c r="Q61" s="283">
        <f t="shared" si="4"/>
        <v>0</v>
      </c>
      <c r="R61" s="283">
        <f t="shared" si="4"/>
        <v>0</v>
      </c>
      <c r="S61" s="283">
        <f t="shared" si="4"/>
        <v>0</v>
      </c>
      <c r="T61" s="283">
        <f t="shared" si="4"/>
        <v>0</v>
      </c>
      <c r="U61" s="283">
        <f t="shared" si="4"/>
        <v>0</v>
      </c>
    </row>
    <row r="62" spans="2:28" ht="20.100000000000001" customHeight="1" x14ac:dyDescent="0.35">
      <c r="E62" s="283"/>
      <c r="F62" s="283">
        <f>+F28-F12-F13-F16-F19-F20-F21-F22-F23-F24</f>
        <v>0</v>
      </c>
      <c r="G62" s="283">
        <f t="shared" ref="G62:U62" si="5">+G28-G12-G13-G16-G19-G20-G21-G22-G23-G24</f>
        <v>0</v>
      </c>
      <c r="H62" s="283">
        <f t="shared" si="5"/>
        <v>0</v>
      </c>
      <c r="I62" s="283">
        <f t="shared" si="5"/>
        <v>0</v>
      </c>
      <c r="J62" s="283">
        <f t="shared" si="5"/>
        <v>0</v>
      </c>
      <c r="K62" s="283">
        <f t="shared" si="5"/>
        <v>0</v>
      </c>
      <c r="L62" s="283">
        <f t="shared" si="5"/>
        <v>0</v>
      </c>
      <c r="M62" s="283">
        <f t="shared" si="5"/>
        <v>0</v>
      </c>
      <c r="N62" s="283">
        <f t="shared" si="5"/>
        <v>0</v>
      </c>
      <c r="O62" s="283">
        <f t="shared" si="5"/>
        <v>0</v>
      </c>
      <c r="P62" s="283">
        <f t="shared" si="5"/>
        <v>0</v>
      </c>
      <c r="Q62" s="283">
        <f t="shared" si="5"/>
        <v>0</v>
      </c>
      <c r="R62" s="283">
        <f t="shared" si="5"/>
        <v>0</v>
      </c>
      <c r="S62" s="283">
        <f t="shared" si="5"/>
        <v>0</v>
      </c>
      <c r="T62" s="283">
        <f t="shared" si="5"/>
        <v>0</v>
      </c>
      <c r="U62" s="283">
        <f t="shared" si="5"/>
        <v>0</v>
      </c>
    </row>
    <row r="63" spans="2:28" ht="20.100000000000001" customHeight="1" x14ac:dyDescent="0.35">
      <c r="E63" s="283"/>
      <c r="F63" s="283">
        <f>+F34-F35-F36</f>
        <v>0</v>
      </c>
      <c r="G63" s="283">
        <f t="shared" ref="G63:U63" si="6">+G34-G35-G36</f>
        <v>0</v>
      </c>
      <c r="H63" s="283">
        <f t="shared" si="6"/>
        <v>0</v>
      </c>
      <c r="I63" s="283">
        <f t="shared" si="6"/>
        <v>0</v>
      </c>
      <c r="J63" s="283">
        <f t="shared" si="6"/>
        <v>0</v>
      </c>
      <c r="K63" s="283">
        <f t="shared" si="6"/>
        <v>0</v>
      </c>
      <c r="L63" s="283">
        <f t="shared" si="6"/>
        <v>0</v>
      </c>
      <c r="M63" s="283">
        <f t="shared" si="6"/>
        <v>0</v>
      </c>
      <c r="N63" s="283">
        <f t="shared" si="6"/>
        <v>0</v>
      </c>
      <c r="O63" s="283">
        <f t="shared" si="6"/>
        <v>0</v>
      </c>
      <c r="P63" s="283">
        <f t="shared" si="6"/>
        <v>0</v>
      </c>
      <c r="Q63" s="283">
        <f t="shared" si="6"/>
        <v>0</v>
      </c>
      <c r="R63" s="283">
        <f t="shared" si="6"/>
        <v>0</v>
      </c>
      <c r="S63" s="283">
        <f t="shared" si="6"/>
        <v>0</v>
      </c>
      <c r="T63" s="283">
        <f t="shared" si="6"/>
        <v>0</v>
      </c>
      <c r="U63" s="283">
        <f t="shared" si="6"/>
        <v>0</v>
      </c>
    </row>
    <row r="64" spans="2:28" ht="20.100000000000001" customHeight="1" x14ac:dyDescent="0.35">
      <c r="E64" s="283"/>
      <c r="F64" s="283">
        <f>+F37-F33-F34</f>
        <v>0</v>
      </c>
      <c r="G64" s="283">
        <f t="shared" ref="G64:U64" si="7">+G37-G33-G34</f>
        <v>0</v>
      </c>
      <c r="H64" s="283">
        <f t="shared" si="7"/>
        <v>0</v>
      </c>
      <c r="I64" s="283">
        <f t="shared" si="7"/>
        <v>0</v>
      </c>
      <c r="J64" s="283">
        <f t="shared" si="7"/>
        <v>0</v>
      </c>
      <c r="K64" s="283">
        <f t="shared" si="7"/>
        <v>0</v>
      </c>
      <c r="L64" s="283">
        <f t="shared" si="7"/>
        <v>0</v>
      </c>
      <c r="M64" s="283">
        <f t="shared" si="7"/>
        <v>0</v>
      </c>
      <c r="N64" s="283">
        <f t="shared" si="7"/>
        <v>0</v>
      </c>
      <c r="O64" s="283">
        <f t="shared" si="7"/>
        <v>0</v>
      </c>
      <c r="P64" s="283">
        <f t="shared" si="7"/>
        <v>0</v>
      </c>
      <c r="Q64" s="283">
        <f t="shared" si="7"/>
        <v>0</v>
      </c>
      <c r="R64" s="283">
        <f t="shared" si="7"/>
        <v>0</v>
      </c>
      <c r="S64" s="283">
        <f t="shared" si="7"/>
        <v>0</v>
      </c>
      <c r="T64" s="283">
        <f t="shared" si="7"/>
        <v>0</v>
      </c>
      <c r="U64" s="283">
        <f t="shared" si="7"/>
        <v>0</v>
      </c>
    </row>
    <row r="65" spans="5:21" ht="20.100000000000001" customHeight="1" x14ac:dyDescent="0.35">
      <c r="E65" s="283"/>
      <c r="F65" s="283">
        <f>+F45-F46-F47-F48</f>
        <v>0</v>
      </c>
      <c r="G65" s="283">
        <f t="shared" ref="G65:U65" si="8">+G45-G46-G47-G48</f>
        <v>0</v>
      </c>
      <c r="H65" s="283">
        <f t="shared" si="8"/>
        <v>0</v>
      </c>
      <c r="I65" s="283">
        <f t="shared" si="8"/>
        <v>0</v>
      </c>
      <c r="J65" s="283">
        <f t="shared" si="8"/>
        <v>0</v>
      </c>
      <c r="K65" s="283">
        <f t="shared" si="8"/>
        <v>0</v>
      </c>
      <c r="L65" s="283">
        <f t="shared" si="8"/>
        <v>0</v>
      </c>
      <c r="M65" s="283">
        <f t="shared" si="8"/>
        <v>0</v>
      </c>
      <c r="N65" s="283">
        <f t="shared" si="8"/>
        <v>0</v>
      </c>
      <c r="O65" s="283">
        <f t="shared" si="8"/>
        <v>0</v>
      </c>
      <c r="P65" s="283">
        <f t="shared" si="8"/>
        <v>0</v>
      </c>
      <c r="Q65" s="283">
        <f t="shared" si="8"/>
        <v>0</v>
      </c>
      <c r="R65" s="283">
        <f t="shared" si="8"/>
        <v>0</v>
      </c>
      <c r="S65" s="283">
        <f t="shared" si="8"/>
        <v>0</v>
      </c>
      <c r="T65" s="283">
        <f t="shared" si="8"/>
        <v>0</v>
      </c>
      <c r="U65" s="283">
        <f t="shared" si="8"/>
        <v>0</v>
      </c>
    </row>
    <row r="66" spans="5:21" ht="20.100000000000001" customHeight="1" x14ac:dyDescent="0.35">
      <c r="E66" s="283"/>
      <c r="F66" s="283">
        <f>+F49-SUM(F37:F45)</f>
        <v>0</v>
      </c>
      <c r="G66" s="283">
        <f t="shared" ref="G66:U66" si="9">+G49-SUM(G37:G45)</f>
        <v>0</v>
      </c>
      <c r="H66" s="283">
        <f t="shared" si="9"/>
        <v>0</v>
      </c>
      <c r="I66" s="283">
        <f t="shared" si="9"/>
        <v>0</v>
      </c>
      <c r="J66" s="283">
        <f t="shared" si="9"/>
        <v>0</v>
      </c>
      <c r="K66" s="283">
        <f t="shared" si="9"/>
        <v>0</v>
      </c>
      <c r="L66" s="283">
        <f t="shared" si="9"/>
        <v>0</v>
      </c>
      <c r="M66" s="283">
        <f t="shared" si="9"/>
        <v>0</v>
      </c>
      <c r="N66" s="283">
        <f t="shared" si="9"/>
        <v>0</v>
      </c>
      <c r="O66" s="283">
        <f t="shared" si="9"/>
        <v>0</v>
      </c>
      <c r="P66" s="283">
        <f t="shared" si="9"/>
        <v>0</v>
      </c>
      <c r="Q66" s="283">
        <f t="shared" si="9"/>
        <v>0</v>
      </c>
      <c r="R66" s="283">
        <f t="shared" si="9"/>
        <v>0</v>
      </c>
      <c r="S66" s="283">
        <f t="shared" si="9"/>
        <v>0</v>
      </c>
      <c r="T66" s="283">
        <f t="shared" si="9"/>
        <v>0</v>
      </c>
      <c r="U66" s="283">
        <f t="shared" si="9"/>
        <v>0</v>
      </c>
    </row>
  </sheetData>
  <mergeCells count="5">
    <mergeCell ref="D4:F4"/>
    <mergeCell ref="D5:F5"/>
    <mergeCell ref="M5:O5"/>
    <mergeCell ref="J7:L7"/>
    <mergeCell ref="M7:O7"/>
  </mergeCells>
  <conditionalFormatting sqref="O50">
    <cfRule type="cellIs" dxfId="4" priority="4" stopIfTrue="1" operator="lessThanOrEqual">
      <formula>0</formula>
    </cfRule>
  </conditionalFormatting>
  <conditionalFormatting sqref="P50:U50 F50:N50 G25:U32 F21:F32">
    <cfRule type="cellIs" dxfId="3" priority="5" stopIfTrue="1" operator="lessThanOrEqual">
      <formula>0</formula>
    </cfRule>
  </conditionalFormatting>
  <conditionalFormatting sqref="F17:U19 G22:U23 G21:R21 T21 G24:P24 R24:T24">
    <cfRule type="cellIs" dxfId="2" priority="3" stopIfTrue="1" operator="lessThanOrEqual">
      <formula>0</formula>
    </cfRule>
  </conditionalFormatting>
  <conditionalFormatting sqref="F35:U36 F46:G48">
    <cfRule type="cellIs" dxfId="1" priority="2" stopIfTrue="1" operator="lessThanOrEqual">
      <formula>0</formula>
    </cfRule>
  </conditionalFormatting>
  <conditionalFormatting sqref="H46:U48">
    <cfRule type="cellIs" dxfId="0" priority="1" stopIfTrue="1" operator="lessThanOrEqual">
      <formula>0</formula>
    </cfRule>
  </conditionalFormatting>
  <pageMargins left="0.39370078740157483" right="0.59055118110236227" top="0.39370078740157483" bottom="0.39370078740157483" header="0.51181102362204722" footer="0.51181102362204722"/>
  <pageSetup paperSize="9" scale="49" orientation="landscape" r:id="rId1"/>
  <headerFooter alignWithMargins="0">
    <oddFooter>&amp;CEkteki dipnotlar bu finansal tabloların tamamlayıcısıdır.
10</oddFooter>
    <evenFooter>&amp;L&amp;"calibri,Regular"&amp;10Genele Açık / Public</evenFooter>
    <firstFooter>&amp;L&amp;"calibri,Regular"&amp;10Genele Açık / Public</first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  <pageSetUpPr fitToPage="1"/>
  </sheetPr>
  <dimension ref="A1:H77"/>
  <sheetViews>
    <sheetView view="pageBreakPreview" zoomScale="55" zoomScaleNormal="60" zoomScaleSheetLayoutView="55" workbookViewId="0">
      <selection activeCell="D6" sqref="D6"/>
    </sheetView>
  </sheetViews>
  <sheetFormatPr defaultColWidth="9.109375" defaultRowHeight="12.6" x14ac:dyDescent="0.25"/>
  <cols>
    <col min="1" max="1" width="2.6640625" style="4" customWidth="1"/>
    <col min="2" max="2" width="9.109375" style="4"/>
    <col min="3" max="3" width="100.6640625" style="4" customWidth="1"/>
    <col min="4" max="4" width="9.109375" style="4"/>
    <col min="5" max="6" width="29.88671875" style="4" customWidth="1"/>
    <col min="7" max="7" width="9.109375" style="4"/>
    <col min="8" max="8" width="13" style="4" customWidth="1"/>
    <col min="9" max="16384" width="9.109375" style="4"/>
  </cols>
  <sheetData>
    <row r="1" spans="1:8" ht="24.75" customHeight="1" x14ac:dyDescent="0.25">
      <c r="A1" s="409"/>
      <c r="B1" s="13"/>
      <c r="C1" s="627" t="s">
        <v>569</v>
      </c>
      <c r="D1" s="629" t="s">
        <v>358</v>
      </c>
      <c r="E1" s="630"/>
      <c r="F1" s="633" t="s">
        <v>358</v>
      </c>
      <c r="G1" s="14"/>
    </row>
    <row r="2" spans="1:8" ht="15.75" customHeight="1" x14ac:dyDescent="0.25">
      <c r="A2" s="410"/>
      <c r="B2" s="15"/>
      <c r="C2" s="628"/>
      <c r="D2" s="631"/>
      <c r="E2" s="632"/>
      <c r="F2" s="634"/>
      <c r="G2" s="14"/>
    </row>
    <row r="3" spans="1:8" ht="15.6" x14ac:dyDescent="0.3">
      <c r="A3" s="411"/>
      <c r="B3" s="89"/>
      <c r="C3" s="169"/>
      <c r="D3" s="165"/>
      <c r="E3" s="165" t="s">
        <v>0</v>
      </c>
      <c r="F3" s="165" t="s">
        <v>1</v>
      </c>
    </row>
    <row r="4" spans="1:8" ht="15.6" x14ac:dyDescent="0.3">
      <c r="A4" s="411"/>
      <c r="B4" s="89"/>
      <c r="C4" s="169"/>
      <c r="D4" s="168" t="s">
        <v>2</v>
      </c>
      <c r="E4" s="447" t="s">
        <v>305</v>
      </c>
      <c r="F4" s="447" t="s">
        <v>305</v>
      </c>
    </row>
    <row r="5" spans="1:8" ht="23.25" customHeight="1" x14ac:dyDescent="0.4">
      <c r="A5" s="411"/>
      <c r="B5" s="108"/>
      <c r="C5" s="170"/>
      <c r="D5" s="184" t="s">
        <v>616</v>
      </c>
      <c r="E5" s="167" t="s">
        <v>604</v>
      </c>
      <c r="F5" s="167" t="s">
        <v>603</v>
      </c>
    </row>
    <row r="6" spans="1:8" ht="18.75" customHeight="1" x14ac:dyDescent="0.35">
      <c r="A6" s="411"/>
      <c r="B6" s="397"/>
      <c r="C6" s="171"/>
      <c r="D6" s="243"/>
      <c r="E6" s="172"/>
      <c r="F6" s="162"/>
    </row>
    <row r="7" spans="1:8" ht="18" x14ac:dyDescent="0.35">
      <c r="A7" s="411"/>
      <c r="B7" s="398" t="s">
        <v>3</v>
      </c>
      <c r="C7" s="385" t="s">
        <v>489</v>
      </c>
      <c r="D7" s="244"/>
      <c r="E7" s="173"/>
      <c r="F7" s="174"/>
    </row>
    <row r="8" spans="1:8" ht="12.75" customHeight="1" x14ac:dyDescent="0.35">
      <c r="A8" s="411"/>
      <c r="B8" s="398"/>
      <c r="C8" s="385"/>
      <c r="D8" s="244"/>
      <c r="E8" s="173"/>
      <c r="F8" s="174"/>
    </row>
    <row r="9" spans="1:8" ht="19.5" customHeight="1" x14ac:dyDescent="0.35">
      <c r="A9" s="411"/>
      <c r="B9" s="399" t="s">
        <v>4</v>
      </c>
      <c r="C9" s="386" t="s">
        <v>488</v>
      </c>
      <c r="D9" s="244"/>
      <c r="E9" s="175">
        <v>2123357</v>
      </c>
      <c r="F9" s="175">
        <v>-417953.31990540819</v>
      </c>
      <c r="H9" s="473"/>
    </row>
    <row r="10" spans="1:8" ht="12.75" customHeight="1" x14ac:dyDescent="0.35">
      <c r="A10" s="411"/>
      <c r="B10" s="400"/>
      <c r="C10" s="387"/>
      <c r="D10" s="244"/>
      <c r="E10" s="176"/>
      <c r="F10" s="176"/>
      <c r="H10" s="473"/>
    </row>
    <row r="11" spans="1:8" ht="18" x14ac:dyDescent="0.35">
      <c r="A11" s="411"/>
      <c r="B11" s="401" t="s">
        <v>5</v>
      </c>
      <c r="C11" s="388" t="s">
        <v>193</v>
      </c>
      <c r="D11" s="244"/>
      <c r="E11" s="176">
        <v>10308022</v>
      </c>
      <c r="F11" s="176">
        <v>5552918</v>
      </c>
      <c r="H11" s="473"/>
    </row>
    <row r="12" spans="1:8" ht="18" x14ac:dyDescent="0.35">
      <c r="A12" s="411"/>
      <c r="B12" s="401" t="s">
        <v>6</v>
      </c>
      <c r="C12" s="388" t="s">
        <v>194</v>
      </c>
      <c r="D12" s="244"/>
      <c r="E12" s="176">
        <v>-6619516</v>
      </c>
      <c r="F12" s="176">
        <v>-3774054</v>
      </c>
      <c r="H12" s="473"/>
    </row>
    <row r="13" spans="1:8" ht="18" x14ac:dyDescent="0.35">
      <c r="A13" s="411"/>
      <c r="B13" s="401" t="s">
        <v>7</v>
      </c>
      <c r="C13" s="388" t="s">
        <v>8</v>
      </c>
      <c r="D13" s="244"/>
      <c r="E13" s="176">
        <v>799</v>
      </c>
      <c r="F13" s="176">
        <v>19</v>
      </c>
      <c r="H13" s="473"/>
    </row>
    <row r="14" spans="1:8" ht="18" x14ac:dyDescent="0.35">
      <c r="A14" s="411"/>
      <c r="B14" s="401" t="s">
        <v>9</v>
      </c>
      <c r="C14" s="388" t="s">
        <v>10</v>
      </c>
      <c r="D14" s="244"/>
      <c r="E14" s="176">
        <v>994340</v>
      </c>
      <c r="F14" s="176">
        <v>530479</v>
      </c>
      <c r="H14" s="473"/>
    </row>
    <row r="15" spans="1:8" ht="18" x14ac:dyDescent="0.35">
      <c r="A15" s="411"/>
      <c r="B15" s="401" t="s">
        <v>11</v>
      </c>
      <c r="C15" s="388" t="s">
        <v>12</v>
      </c>
      <c r="D15" s="244"/>
      <c r="E15" s="176">
        <v>211953</v>
      </c>
      <c r="F15" s="176">
        <v>143011</v>
      </c>
      <c r="H15" s="473"/>
    </row>
    <row r="16" spans="1:8" ht="18" x14ac:dyDescent="0.35">
      <c r="A16" s="411"/>
      <c r="B16" s="401" t="s">
        <v>14</v>
      </c>
      <c r="C16" s="388" t="s">
        <v>13</v>
      </c>
      <c r="D16" s="244"/>
      <c r="E16" s="176">
        <v>677929</v>
      </c>
      <c r="F16" s="176">
        <v>577830</v>
      </c>
      <c r="H16" s="473"/>
    </row>
    <row r="17" spans="1:8" ht="18" x14ac:dyDescent="0.35">
      <c r="A17" s="411"/>
      <c r="B17" s="401" t="s">
        <v>16</v>
      </c>
      <c r="C17" s="388" t="s">
        <v>15</v>
      </c>
      <c r="D17" s="244"/>
      <c r="E17" s="176">
        <v>-1915228</v>
      </c>
      <c r="F17" s="176">
        <v>-992732</v>
      </c>
      <c r="H17" s="473"/>
    </row>
    <row r="18" spans="1:8" ht="18" x14ac:dyDescent="0.35">
      <c r="A18" s="411"/>
      <c r="B18" s="401" t="s">
        <v>18</v>
      </c>
      <c r="C18" s="388" t="s">
        <v>17</v>
      </c>
      <c r="D18" s="244"/>
      <c r="E18" s="176">
        <v>-1445793</v>
      </c>
      <c r="F18" s="176">
        <v>-335443.16855</v>
      </c>
      <c r="H18" s="473"/>
    </row>
    <row r="19" spans="1:8" ht="18" x14ac:dyDescent="0.35">
      <c r="A19" s="411"/>
      <c r="B19" s="401" t="s">
        <v>19</v>
      </c>
      <c r="C19" s="388" t="s">
        <v>20</v>
      </c>
      <c r="D19" s="180" t="s">
        <v>343</v>
      </c>
      <c r="E19" s="177">
        <v>-89149</v>
      </c>
      <c r="F19" s="177">
        <v>-2119981.1513554081</v>
      </c>
      <c r="H19" s="473"/>
    </row>
    <row r="20" spans="1:8" ht="12.75" customHeight="1" x14ac:dyDescent="0.35">
      <c r="A20" s="411"/>
      <c r="B20" s="402"/>
      <c r="C20" s="387"/>
      <c r="D20" s="244"/>
      <c r="E20" s="177"/>
      <c r="F20" s="177"/>
      <c r="H20" s="473"/>
    </row>
    <row r="21" spans="1:8" ht="18" x14ac:dyDescent="0.35">
      <c r="A21" s="411"/>
      <c r="B21" s="399" t="s">
        <v>21</v>
      </c>
      <c r="C21" s="386" t="s">
        <v>490</v>
      </c>
      <c r="D21" s="244"/>
      <c r="E21" s="178">
        <v>2271094</v>
      </c>
      <c r="F21" s="178">
        <v>1088074.3199054077</v>
      </c>
      <c r="H21" s="473"/>
    </row>
    <row r="22" spans="1:8" ht="12.75" customHeight="1" x14ac:dyDescent="0.35">
      <c r="A22" s="411"/>
      <c r="B22" s="402"/>
      <c r="C22" s="387"/>
      <c r="D22" s="244"/>
      <c r="E22" s="177"/>
      <c r="F22" s="177"/>
      <c r="H22" s="473"/>
    </row>
    <row r="23" spans="1:8" ht="18" x14ac:dyDescent="0.35">
      <c r="A23" s="411"/>
      <c r="B23" s="401" t="s">
        <v>22</v>
      </c>
      <c r="C23" s="389" t="s">
        <v>491</v>
      </c>
      <c r="D23" s="244"/>
      <c r="E23" s="177">
        <v>637841</v>
      </c>
      <c r="F23" s="177">
        <v>-169637</v>
      </c>
      <c r="H23" s="473"/>
    </row>
    <row r="24" spans="1:8" ht="18" x14ac:dyDescent="0.35">
      <c r="A24" s="411"/>
      <c r="B24" s="401" t="s">
        <v>23</v>
      </c>
      <c r="C24" s="388" t="s">
        <v>205</v>
      </c>
      <c r="D24" s="244"/>
      <c r="E24" s="177">
        <v>4351180</v>
      </c>
      <c r="F24" s="177">
        <v>-1170443</v>
      </c>
      <c r="H24" s="473"/>
    </row>
    <row r="25" spans="1:8" ht="18" x14ac:dyDescent="0.35">
      <c r="A25" s="411"/>
      <c r="B25" s="401" t="s">
        <v>24</v>
      </c>
      <c r="C25" s="388" t="s">
        <v>25</v>
      </c>
      <c r="D25" s="244"/>
      <c r="E25" s="177">
        <v>-12520374</v>
      </c>
      <c r="F25" s="177">
        <v>-4864601</v>
      </c>
      <c r="H25" s="473"/>
    </row>
    <row r="26" spans="1:8" ht="18" x14ac:dyDescent="0.35">
      <c r="A26" s="411"/>
      <c r="B26" s="401" t="s">
        <v>26</v>
      </c>
      <c r="C26" s="388" t="s">
        <v>492</v>
      </c>
      <c r="D26" s="244"/>
      <c r="E26" s="177">
        <v>63853</v>
      </c>
      <c r="F26" s="177">
        <v>-683404</v>
      </c>
      <c r="H26" s="473"/>
    </row>
    <row r="27" spans="1:8" ht="18" x14ac:dyDescent="0.35">
      <c r="A27" s="411"/>
      <c r="B27" s="401" t="s">
        <v>27</v>
      </c>
      <c r="C27" s="388" t="s">
        <v>202</v>
      </c>
      <c r="D27" s="244"/>
      <c r="E27" s="177">
        <v>14671</v>
      </c>
      <c r="F27" s="177">
        <v>-5631</v>
      </c>
      <c r="H27" s="473"/>
    </row>
    <row r="28" spans="1:8" ht="18" x14ac:dyDescent="0.35">
      <c r="A28" s="411"/>
      <c r="B28" s="401" t="s">
        <v>28</v>
      </c>
      <c r="C28" s="388" t="s">
        <v>29</v>
      </c>
      <c r="D28" s="244"/>
      <c r="E28" s="177">
        <v>802922</v>
      </c>
      <c r="F28" s="177">
        <v>5179026.1513554081</v>
      </c>
      <c r="H28" s="473"/>
    </row>
    <row r="29" spans="1:8" ht="18" x14ac:dyDescent="0.35">
      <c r="A29" s="411"/>
      <c r="B29" s="401" t="s">
        <v>30</v>
      </c>
      <c r="C29" s="388" t="s">
        <v>493</v>
      </c>
      <c r="D29" s="244"/>
      <c r="E29" s="177">
        <v>0</v>
      </c>
      <c r="F29" s="177">
        <v>0</v>
      </c>
      <c r="H29" s="473"/>
    </row>
    <row r="30" spans="1:8" ht="18" x14ac:dyDescent="0.35">
      <c r="A30" s="411"/>
      <c r="B30" s="401" t="s">
        <v>32</v>
      </c>
      <c r="C30" s="388" t="s">
        <v>31</v>
      </c>
      <c r="D30" s="244"/>
      <c r="E30" s="177">
        <v>11242466</v>
      </c>
      <c r="F30" s="177">
        <v>-4597118</v>
      </c>
      <c r="H30" s="473"/>
    </row>
    <row r="31" spans="1:8" ht="18" x14ac:dyDescent="0.35">
      <c r="A31" s="411"/>
      <c r="B31" s="401" t="s">
        <v>34</v>
      </c>
      <c r="C31" s="388" t="s">
        <v>33</v>
      </c>
      <c r="D31" s="244"/>
      <c r="E31" s="177">
        <v>0</v>
      </c>
      <c r="F31" s="177">
        <v>0</v>
      </c>
      <c r="H31" s="473"/>
    </row>
    <row r="32" spans="1:8" ht="18" x14ac:dyDescent="0.35">
      <c r="A32" s="411"/>
      <c r="B32" s="401" t="s">
        <v>226</v>
      </c>
      <c r="C32" s="388" t="s">
        <v>35</v>
      </c>
      <c r="D32" s="180" t="s">
        <v>343</v>
      </c>
      <c r="E32" s="177">
        <v>-2321465</v>
      </c>
      <c r="F32" s="177">
        <v>7399882.1685499996</v>
      </c>
      <c r="H32" s="473"/>
    </row>
    <row r="33" spans="1:8" ht="12.75" customHeight="1" x14ac:dyDescent="0.35">
      <c r="A33" s="411"/>
      <c r="B33" s="400"/>
      <c r="C33" s="390"/>
      <c r="D33" s="245"/>
      <c r="E33" s="179"/>
      <c r="F33" s="179"/>
      <c r="H33" s="473"/>
    </row>
    <row r="34" spans="1:8" ht="18" x14ac:dyDescent="0.35">
      <c r="A34" s="411"/>
      <c r="B34" s="398" t="s">
        <v>36</v>
      </c>
      <c r="C34" s="386" t="s">
        <v>494</v>
      </c>
      <c r="D34" s="244"/>
      <c r="E34" s="178">
        <v>4394451</v>
      </c>
      <c r="F34" s="178">
        <v>670120.99999999953</v>
      </c>
      <c r="H34" s="473"/>
    </row>
    <row r="35" spans="1:8" ht="12.75" customHeight="1" x14ac:dyDescent="0.35">
      <c r="A35" s="411"/>
      <c r="B35" s="400"/>
      <c r="C35" s="390"/>
      <c r="D35" s="245"/>
      <c r="E35" s="179"/>
      <c r="F35" s="179"/>
      <c r="H35" s="473"/>
    </row>
    <row r="36" spans="1:8" ht="18" x14ac:dyDescent="0.35">
      <c r="A36" s="411"/>
      <c r="B36" s="398" t="s">
        <v>37</v>
      </c>
      <c r="C36" s="385" t="s">
        <v>495</v>
      </c>
      <c r="D36" s="245"/>
      <c r="E36" s="179"/>
      <c r="F36" s="179"/>
      <c r="H36" s="473"/>
    </row>
    <row r="37" spans="1:8" ht="12.75" customHeight="1" x14ac:dyDescent="0.35">
      <c r="A37" s="411"/>
      <c r="B37" s="402"/>
      <c r="C37" s="390"/>
      <c r="D37" s="245"/>
      <c r="E37" s="179"/>
      <c r="F37" s="179"/>
      <c r="H37" s="473"/>
    </row>
    <row r="38" spans="1:8" ht="18" x14ac:dyDescent="0.35">
      <c r="A38" s="411"/>
      <c r="B38" s="398" t="s">
        <v>38</v>
      </c>
      <c r="C38" s="386" t="s">
        <v>496</v>
      </c>
      <c r="D38" s="244"/>
      <c r="E38" s="178">
        <v>-8441524</v>
      </c>
      <c r="F38" s="178">
        <v>-2148994</v>
      </c>
      <c r="H38" s="473"/>
    </row>
    <row r="39" spans="1:8" ht="12.75" customHeight="1" x14ac:dyDescent="0.35">
      <c r="A39" s="411"/>
      <c r="B39" s="402"/>
      <c r="C39" s="387"/>
      <c r="D39" s="245"/>
      <c r="E39" s="179"/>
      <c r="F39" s="179"/>
      <c r="H39" s="473"/>
    </row>
    <row r="40" spans="1:8" ht="18" x14ac:dyDescent="0.35">
      <c r="A40" s="411"/>
      <c r="B40" s="403" t="s">
        <v>39</v>
      </c>
      <c r="C40" s="391" t="s">
        <v>497</v>
      </c>
      <c r="D40" s="180" t="s">
        <v>344</v>
      </c>
      <c r="E40" s="177">
        <v>0</v>
      </c>
      <c r="F40" s="177">
        <v>0</v>
      </c>
      <c r="H40" s="473"/>
    </row>
    <row r="41" spans="1:8" ht="18" x14ac:dyDescent="0.35">
      <c r="A41" s="411"/>
      <c r="B41" s="403" t="s">
        <v>40</v>
      </c>
      <c r="C41" s="391" t="s">
        <v>498</v>
      </c>
      <c r="D41" s="180" t="s">
        <v>345</v>
      </c>
      <c r="E41" s="177">
        <v>0</v>
      </c>
      <c r="F41" s="177">
        <v>0</v>
      </c>
      <c r="H41" s="473"/>
    </row>
    <row r="42" spans="1:8" ht="18" x14ac:dyDescent="0.35">
      <c r="A42" s="411"/>
      <c r="B42" s="403" t="s">
        <v>41</v>
      </c>
      <c r="C42" s="391" t="s">
        <v>499</v>
      </c>
      <c r="D42" s="244"/>
      <c r="E42" s="177">
        <v>-485462</v>
      </c>
      <c r="F42" s="177">
        <v>-150632</v>
      </c>
      <c r="H42" s="473"/>
    </row>
    <row r="43" spans="1:8" ht="18" x14ac:dyDescent="0.35">
      <c r="A43" s="411"/>
      <c r="B43" s="403" t="s">
        <v>42</v>
      </c>
      <c r="C43" s="391" t="s">
        <v>43</v>
      </c>
      <c r="D43" s="244"/>
      <c r="E43" s="177">
        <v>2553</v>
      </c>
      <c r="F43" s="177">
        <v>3053</v>
      </c>
      <c r="H43" s="473"/>
    </row>
    <row r="44" spans="1:8" ht="18" x14ac:dyDescent="0.35">
      <c r="A44" s="411"/>
      <c r="B44" s="403" t="s">
        <v>44</v>
      </c>
      <c r="C44" s="391" t="s">
        <v>500</v>
      </c>
      <c r="D44" s="244"/>
      <c r="E44" s="177">
        <v>-19970362</v>
      </c>
      <c r="F44" s="177">
        <v>-26345758</v>
      </c>
      <c r="H44" s="473"/>
    </row>
    <row r="45" spans="1:8" ht="18" x14ac:dyDescent="0.35">
      <c r="A45" s="411"/>
      <c r="B45" s="403" t="s">
        <v>45</v>
      </c>
      <c r="C45" s="391" t="s">
        <v>501</v>
      </c>
      <c r="D45" s="244"/>
      <c r="E45" s="177">
        <v>17071747</v>
      </c>
      <c r="F45" s="177">
        <v>22025460</v>
      </c>
      <c r="H45" s="473"/>
    </row>
    <row r="46" spans="1:8" ht="18" x14ac:dyDescent="0.35">
      <c r="A46" s="411"/>
      <c r="B46" s="403" t="s">
        <v>46</v>
      </c>
      <c r="C46" s="391" t="s">
        <v>502</v>
      </c>
      <c r="D46" s="244"/>
      <c r="E46" s="177">
        <v>-5960000</v>
      </c>
      <c r="F46" s="177">
        <v>0</v>
      </c>
      <c r="H46" s="473"/>
    </row>
    <row r="47" spans="1:8" ht="18" x14ac:dyDescent="0.35">
      <c r="A47" s="411"/>
      <c r="B47" s="403" t="s">
        <v>47</v>
      </c>
      <c r="C47" s="391" t="s">
        <v>503</v>
      </c>
      <c r="D47" s="244"/>
      <c r="E47" s="177">
        <v>900000</v>
      </c>
      <c r="F47" s="177">
        <v>2318883</v>
      </c>
      <c r="H47" s="473"/>
    </row>
    <row r="48" spans="1:8" ht="18" x14ac:dyDescent="0.35">
      <c r="A48" s="411"/>
      <c r="B48" s="403" t="s">
        <v>48</v>
      </c>
      <c r="C48" s="391" t="s">
        <v>20</v>
      </c>
      <c r="D48" s="180" t="s">
        <v>343</v>
      </c>
      <c r="E48" s="177">
        <v>0</v>
      </c>
      <c r="F48" s="177">
        <v>0</v>
      </c>
      <c r="H48" s="473"/>
    </row>
    <row r="49" spans="1:8" ht="12.75" customHeight="1" x14ac:dyDescent="0.35">
      <c r="A49" s="411"/>
      <c r="B49" s="402"/>
      <c r="C49" s="387"/>
      <c r="D49" s="244"/>
      <c r="E49" s="177"/>
      <c r="F49" s="177"/>
      <c r="H49" s="473"/>
    </row>
    <row r="50" spans="1:8" ht="18" x14ac:dyDescent="0.35">
      <c r="A50" s="411"/>
      <c r="B50" s="398" t="s">
        <v>49</v>
      </c>
      <c r="C50" s="385" t="s">
        <v>504</v>
      </c>
      <c r="D50" s="244"/>
      <c r="E50" s="177"/>
      <c r="F50" s="177"/>
      <c r="H50" s="473"/>
    </row>
    <row r="51" spans="1:8" ht="12.75" customHeight="1" x14ac:dyDescent="0.35">
      <c r="A51" s="411"/>
      <c r="B51" s="402"/>
      <c r="C51" s="387"/>
      <c r="D51" s="244"/>
      <c r="E51" s="177"/>
      <c r="F51" s="177"/>
      <c r="H51" s="473"/>
    </row>
    <row r="52" spans="1:8" ht="18" x14ac:dyDescent="0.35">
      <c r="A52" s="411"/>
      <c r="B52" s="398" t="s">
        <v>50</v>
      </c>
      <c r="C52" s="386" t="s">
        <v>51</v>
      </c>
      <c r="D52" s="244"/>
      <c r="E52" s="178">
        <v>-177410</v>
      </c>
      <c r="F52" s="178">
        <v>-132103</v>
      </c>
      <c r="H52" s="473"/>
    </row>
    <row r="53" spans="1:8" ht="12.75" customHeight="1" x14ac:dyDescent="0.35">
      <c r="A53" s="411"/>
      <c r="B53" s="400"/>
      <c r="C53" s="387"/>
      <c r="D53" s="244"/>
      <c r="E53" s="177"/>
      <c r="F53" s="177"/>
      <c r="H53" s="473"/>
    </row>
    <row r="54" spans="1:8" ht="18" x14ac:dyDescent="0.35">
      <c r="A54" s="411"/>
      <c r="B54" s="403" t="s">
        <v>52</v>
      </c>
      <c r="C54" s="388" t="s">
        <v>53</v>
      </c>
      <c r="D54" s="244"/>
      <c r="E54" s="177">
        <v>0</v>
      </c>
      <c r="F54" s="177">
        <v>0</v>
      </c>
      <c r="H54" s="473"/>
    </row>
    <row r="55" spans="1:8" ht="18" x14ac:dyDescent="0.35">
      <c r="A55" s="411"/>
      <c r="B55" s="403" t="s">
        <v>54</v>
      </c>
      <c r="C55" s="388" t="s">
        <v>55</v>
      </c>
      <c r="D55" s="244"/>
      <c r="E55" s="177">
        <v>0</v>
      </c>
      <c r="F55" s="177">
        <v>0</v>
      </c>
      <c r="H55" s="473"/>
    </row>
    <row r="56" spans="1:8" ht="18" x14ac:dyDescent="0.35">
      <c r="A56" s="411"/>
      <c r="B56" s="403" t="s">
        <v>56</v>
      </c>
      <c r="C56" s="388" t="s">
        <v>505</v>
      </c>
      <c r="D56" s="244"/>
      <c r="E56" s="177">
        <v>0</v>
      </c>
      <c r="F56" s="177">
        <v>0</v>
      </c>
      <c r="H56" s="473"/>
    </row>
    <row r="57" spans="1:8" ht="18" x14ac:dyDescent="0.35">
      <c r="A57" s="411"/>
      <c r="B57" s="403" t="s">
        <v>57</v>
      </c>
      <c r="C57" s="388" t="s">
        <v>506</v>
      </c>
      <c r="D57" s="244"/>
      <c r="E57" s="177">
        <v>0</v>
      </c>
      <c r="F57" s="177">
        <v>0</v>
      </c>
      <c r="H57" s="473"/>
    </row>
    <row r="58" spans="1:8" ht="18" x14ac:dyDescent="0.35">
      <c r="A58" s="411"/>
      <c r="B58" s="403" t="s">
        <v>58</v>
      </c>
      <c r="C58" s="388" t="s">
        <v>596</v>
      </c>
      <c r="D58" s="244"/>
      <c r="E58" s="177">
        <v>-177459</v>
      </c>
      <c r="F58" s="177">
        <v>-132767</v>
      </c>
      <c r="H58" s="473"/>
    </row>
    <row r="59" spans="1:8" ht="18" x14ac:dyDescent="0.35">
      <c r="A59" s="411"/>
      <c r="B59" s="403" t="s">
        <v>59</v>
      </c>
      <c r="C59" s="388" t="s">
        <v>20</v>
      </c>
      <c r="D59" s="244"/>
      <c r="E59" s="177">
        <v>49</v>
      </c>
      <c r="F59" s="177">
        <v>664</v>
      </c>
      <c r="H59" s="473"/>
    </row>
    <row r="60" spans="1:8" ht="12.75" customHeight="1" x14ac:dyDescent="0.35">
      <c r="A60" s="411"/>
      <c r="B60" s="404"/>
      <c r="C60" s="388"/>
      <c r="D60" s="244"/>
      <c r="E60" s="177"/>
      <c r="F60" s="177"/>
      <c r="H60" s="473"/>
    </row>
    <row r="61" spans="1:8" ht="18.75" customHeight="1" x14ac:dyDescent="0.35">
      <c r="A61" s="411"/>
      <c r="B61" s="398" t="s">
        <v>60</v>
      </c>
      <c r="C61" s="385" t="s">
        <v>507</v>
      </c>
      <c r="D61" s="180" t="s">
        <v>343</v>
      </c>
      <c r="E61" s="178">
        <v>2602773</v>
      </c>
      <c r="F61" s="178">
        <v>4727574</v>
      </c>
      <c r="H61" s="473"/>
    </row>
    <row r="62" spans="1:8" ht="12.75" customHeight="1" x14ac:dyDescent="0.35">
      <c r="A62" s="411"/>
      <c r="B62" s="405"/>
      <c r="C62" s="392"/>
      <c r="D62" s="245"/>
      <c r="E62" s="179"/>
      <c r="F62" s="179"/>
      <c r="H62" s="473"/>
    </row>
    <row r="63" spans="1:8" ht="18" x14ac:dyDescent="0.35">
      <c r="A63" s="411"/>
      <c r="B63" s="398" t="s">
        <v>61</v>
      </c>
      <c r="C63" s="393" t="s">
        <v>508</v>
      </c>
      <c r="D63" s="244"/>
      <c r="E63" s="178">
        <v>-1621710</v>
      </c>
      <c r="F63" s="178">
        <v>3116597.9999999995</v>
      </c>
      <c r="H63" s="473"/>
    </row>
    <row r="64" spans="1:8" ht="12.75" customHeight="1" x14ac:dyDescent="0.35">
      <c r="A64" s="411"/>
      <c r="B64" s="406"/>
      <c r="C64" s="385"/>
      <c r="D64" s="244"/>
      <c r="E64" s="177"/>
      <c r="F64" s="177"/>
      <c r="H64" s="473"/>
    </row>
    <row r="65" spans="1:8" ht="18" x14ac:dyDescent="0.35">
      <c r="A65" s="411"/>
      <c r="B65" s="398" t="s">
        <v>62</v>
      </c>
      <c r="C65" s="385" t="s">
        <v>370</v>
      </c>
      <c r="D65" s="180" t="s">
        <v>346</v>
      </c>
      <c r="E65" s="178">
        <v>13279840</v>
      </c>
      <c r="F65" s="178">
        <v>10163242</v>
      </c>
      <c r="H65" s="473"/>
    </row>
    <row r="66" spans="1:8" ht="12.75" customHeight="1" x14ac:dyDescent="0.35">
      <c r="A66" s="411"/>
      <c r="B66" s="398"/>
      <c r="C66" s="394"/>
      <c r="D66" s="244"/>
      <c r="E66" s="177"/>
      <c r="F66" s="177"/>
      <c r="H66" s="473"/>
    </row>
    <row r="67" spans="1:8" ht="18" x14ac:dyDescent="0.35">
      <c r="A67" s="411"/>
      <c r="B67" s="407" t="s">
        <v>63</v>
      </c>
      <c r="C67" s="395" t="s">
        <v>64</v>
      </c>
      <c r="D67" s="181" t="s">
        <v>346</v>
      </c>
      <c r="E67" s="182">
        <v>11658130</v>
      </c>
      <c r="F67" s="182">
        <v>13279840</v>
      </c>
      <c r="H67" s="473"/>
    </row>
    <row r="68" spans="1:8" ht="18" x14ac:dyDescent="0.35">
      <c r="A68" s="20"/>
      <c r="B68" s="408"/>
      <c r="C68" s="396"/>
      <c r="D68" s="23"/>
      <c r="E68" s="24"/>
      <c r="F68" s="24"/>
    </row>
    <row r="69" spans="1:8" ht="15.6" x14ac:dyDescent="0.3">
      <c r="C69" s="14"/>
      <c r="D69" s="25"/>
      <c r="E69" s="33"/>
      <c r="F69" s="33"/>
    </row>
    <row r="70" spans="1:8" x14ac:dyDescent="0.25">
      <c r="C70" s="14"/>
    </row>
    <row r="71" spans="1:8" x14ac:dyDescent="0.25">
      <c r="C71" s="14"/>
      <c r="E71" s="33">
        <f>+E9-SUM(E11:E19)</f>
        <v>0</v>
      </c>
      <c r="F71" s="33">
        <f>+F9-SUM(F11:F19)</f>
        <v>0</v>
      </c>
    </row>
    <row r="72" spans="1:8" x14ac:dyDescent="0.25">
      <c r="E72" s="33">
        <f>+E21-SUM(E23:E32)</f>
        <v>0</v>
      </c>
      <c r="F72" s="33">
        <f>+F21-SUM(F23:F32)</f>
        <v>0</v>
      </c>
    </row>
    <row r="73" spans="1:8" x14ac:dyDescent="0.25">
      <c r="E73" s="33">
        <f>+E34-(+E9+E21)</f>
        <v>0</v>
      </c>
      <c r="F73" s="33">
        <f>+F34-(+F9+F21)</f>
        <v>0</v>
      </c>
    </row>
    <row r="74" spans="1:8" x14ac:dyDescent="0.25">
      <c r="E74" s="33">
        <f>+E38-SUM(E40:E48)</f>
        <v>0</v>
      </c>
      <c r="F74" s="33">
        <f>+F38-SUM(F40:F48)</f>
        <v>0</v>
      </c>
    </row>
    <row r="75" spans="1:8" x14ac:dyDescent="0.25">
      <c r="E75" s="33">
        <f>+E52-SUM(E54:E59)</f>
        <v>0</v>
      </c>
      <c r="F75" s="33">
        <f>+F52-SUM(F54:F59)</f>
        <v>0</v>
      </c>
    </row>
    <row r="76" spans="1:8" x14ac:dyDescent="0.25">
      <c r="E76" s="33">
        <f>+E63-(+E34+E38+E52+E61)</f>
        <v>0</v>
      </c>
      <c r="F76" s="33">
        <f>+F63-(+F34+F38+F52+F61)</f>
        <v>0</v>
      </c>
    </row>
    <row r="77" spans="1:8" x14ac:dyDescent="0.25">
      <c r="E77" s="33">
        <f>+E67-(+E63+E65)</f>
        <v>0</v>
      </c>
      <c r="F77" s="33">
        <f>+F67-(+F63+F65)</f>
        <v>0</v>
      </c>
    </row>
  </sheetData>
  <mergeCells count="3">
    <mergeCell ref="C1:C2"/>
    <mergeCell ref="D1:E2"/>
    <mergeCell ref="F1:F2"/>
  </mergeCells>
  <phoneticPr fontId="0" type="noConversion"/>
  <pageMargins left="0.47244094488188981" right="0.51181102362204722" top="0.98425196850393704" bottom="0.98425196850393704" header="0.51181102362204722" footer="0.51181102362204722"/>
  <pageSetup paperSize="9" scale="52" orientation="portrait" r:id="rId1"/>
  <headerFooter alignWithMargins="0">
    <oddFooter>&amp;CEkteki dipnotlar bu finansal tabloların tamamlayıcısıdır.
11</oddFooter>
    <evenFooter>&amp;L&amp;"calibri,Regular"&amp;10Genele Açık / Public</evenFooter>
    <firstFooter>&amp;L&amp;"calibri,Regular"&amp;10Genele Açık / Public</first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  <pageSetUpPr fitToPage="1"/>
  </sheetPr>
  <dimension ref="A1:E70"/>
  <sheetViews>
    <sheetView showGridLines="0" view="pageBreakPreview" zoomScale="60" zoomScaleNormal="85" workbookViewId="0"/>
  </sheetViews>
  <sheetFormatPr defaultColWidth="9.109375" defaultRowHeight="18" customHeight="1" x14ac:dyDescent="0.3"/>
  <cols>
    <col min="1" max="1" width="2.6640625" style="229" customWidth="1"/>
    <col min="2" max="2" width="6.33203125" style="201" customWidth="1"/>
    <col min="3" max="3" width="92.109375" style="204" customWidth="1"/>
    <col min="4" max="5" width="30.88671875" style="229" customWidth="1"/>
    <col min="6" max="16384" width="9.109375" style="199"/>
  </cols>
  <sheetData>
    <row r="1" spans="1:5" ht="12.75" customHeight="1" x14ac:dyDescent="0.3">
      <c r="A1" s="196"/>
      <c r="B1" s="197"/>
      <c r="C1" s="198"/>
      <c r="D1" s="457"/>
      <c r="E1" s="417"/>
    </row>
    <row r="2" spans="1:5" ht="18" customHeight="1" x14ac:dyDescent="0.3">
      <c r="A2" s="200"/>
      <c r="C2" s="202" t="s">
        <v>366</v>
      </c>
      <c r="D2" s="458" t="s">
        <v>358</v>
      </c>
      <c r="E2" s="418" t="s">
        <v>358</v>
      </c>
    </row>
    <row r="3" spans="1:5" ht="18" customHeight="1" x14ac:dyDescent="0.3">
      <c r="A3" s="200"/>
      <c r="C3" s="203" t="s">
        <v>245</v>
      </c>
      <c r="D3" s="459"/>
      <c r="E3" s="419"/>
    </row>
    <row r="4" spans="1:5" ht="15.6" x14ac:dyDescent="0.3">
      <c r="A4" s="200"/>
      <c r="C4" s="416"/>
      <c r="D4" s="460" t="s">
        <v>0</v>
      </c>
      <c r="E4" s="205" t="s">
        <v>1</v>
      </c>
    </row>
    <row r="5" spans="1:5" ht="15.6" x14ac:dyDescent="0.3">
      <c r="A5" s="200"/>
      <c r="C5" s="416"/>
      <c r="D5" s="461" t="s">
        <v>305</v>
      </c>
      <c r="E5" s="206" t="s">
        <v>305</v>
      </c>
    </row>
    <row r="6" spans="1:5" ht="15.6" x14ac:dyDescent="0.3">
      <c r="A6" s="207"/>
      <c r="B6" s="208"/>
      <c r="C6" s="209"/>
      <c r="D6" s="462" t="s">
        <v>610</v>
      </c>
      <c r="E6" s="210" t="s">
        <v>598</v>
      </c>
    </row>
    <row r="7" spans="1:5" ht="18" customHeight="1" x14ac:dyDescent="0.3">
      <c r="A7" s="200"/>
      <c r="C7" s="211"/>
      <c r="D7" s="463"/>
      <c r="E7" s="212"/>
    </row>
    <row r="8" spans="1:5" ht="18" customHeight="1" x14ac:dyDescent="0.3">
      <c r="A8" s="200"/>
      <c r="B8" s="201" t="s">
        <v>246</v>
      </c>
      <c r="C8" s="213" t="s">
        <v>326</v>
      </c>
      <c r="D8" s="464"/>
      <c r="E8" s="214"/>
    </row>
    <row r="9" spans="1:5" ht="18" customHeight="1" x14ac:dyDescent="0.3">
      <c r="A9" s="200"/>
      <c r="C9" s="213"/>
      <c r="D9" s="464"/>
      <c r="E9" s="214"/>
    </row>
    <row r="10" spans="1:5" ht="18" customHeight="1" x14ac:dyDescent="0.3">
      <c r="A10" s="200"/>
      <c r="B10" s="215" t="s">
        <v>4</v>
      </c>
      <c r="C10" s="216" t="s">
        <v>247</v>
      </c>
      <c r="D10" s="465">
        <f>+kz!F51</f>
        <v>4207610</v>
      </c>
      <c r="E10" s="217">
        <v>1209138</v>
      </c>
    </row>
    <row r="11" spans="1:5" ht="18" customHeight="1" x14ac:dyDescent="0.3">
      <c r="A11" s="200"/>
      <c r="B11" s="215" t="s">
        <v>21</v>
      </c>
      <c r="C11" s="216" t="s">
        <v>248</v>
      </c>
      <c r="D11" s="466">
        <f>-kz!F52</f>
        <v>-1303505</v>
      </c>
      <c r="E11" s="218">
        <v>-288090</v>
      </c>
    </row>
    <row r="12" spans="1:5" ht="18" customHeight="1" x14ac:dyDescent="0.3">
      <c r="A12" s="200"/>
      <c r="B12" s="215" t="s">
        <v>22</v>
      </c>
      <c r="C12" s="216" t="s">
        <v>249</v>
      </c>
      <c r="D12" s="466">
        <f>-kz!F53</f>
        <v>-2002770</v>
      </c>
      <c r="E12" s="218">
        <v>-368231</v>
      </c>
    </row>
    <row r="13" spans="1:5" ht="18" customHeight="1" x14ac:dyDescent="0.3">
      <c r="A13" s="200"/>
      <c r="B13" s="215" t="s">
        <v>23</v>
      </c>
      <c r="C13" s="216" t="s">
        <v>250</v>
      </c>
      <c r="D13" s="466">
        <v>0</v>
      </c>
      <c r="E13" s="218">
        <v>0</v>
      </c>
    </row>
    <row r="14" spans="1:5" ht="18" customHeight="1" x14ac:dyDescent="0.3">
      <c r="A14" s="200"/>
      <c r="B14" s="215" t="s">
        <v>24</v>
      </c>
      <c r="C14" s="216" t="s">
        <v>327</v>
      </c>
      <c r="D14" s="466">
        <f>-kz!F54+kz!F55</f>
        <v>699265</v>
      </c>
      <c r="E14" s="218">
        <v>80141</v>
      </c>
    </row>
    <row r="15" spans="1:5" ht="18" customHeight="1" x14ac:dyDescent="0.3">
      <c r="A15" s="200"/>
      <c r="B15" s="219"/>
      <c r="C15" s="216"/>
      <c r="D15" s="467"/>
      <c r="E15" s="220"/>
    </row>
    <row r="16" spans="1:5" ht="18" customHeight="1" x14ac:dyDescent="0.3">
      <c r="A16" s="200"/>
      <c r="B16" s="201" t="s">
        <v>3</v>
      </c>
      <c r="C16" s="221" t="s">
        <v>251</v>
      </c>
      <c r="D16" s="468">
        <f>SUM(D10:D11)</f>
        <v>2904105</v>
      </c>
      <c r="E16" s="241">
        <f>SUM(E10:E11)</f>
        <v>921048</v>
      </c>
    </row>
    <row r="17" spans="1:5" ht="18" customHeight="1" x14ac:dyDescent="0.3">
      <c r="A17" s="200"/>
      <c r="C17" s="213"/>
      <c r="D17" s="467"/>
      <c r="E17" s="220"/>
    </row>
    <row r="18" spans="1:5" ht="18" customHeight="1" x14ac:dyDescent="0.3">
      <c r="A18" s="200"/>
      <c r="B18" s="215" t="s">
        <v>65</v>
      </c>
      <c r="C18" s="216" t="s">
        <v>252</v>
      </c>
      <c r="D18" s="466">
        <v>0</v>
      </c>
      <c r="E18" s="218">
        <v>0</v>
      </c>
    </row>
    <row r="19" spans="1:5" ht="18" customHeight="1" x14ac:dyDescent="0.3">
      <c r="A19" s="200"/>
      <c r="B19" s="215" t="s">
        <v>66</v>
      </c>
      <c r="C19" s="216" t="s">
        <v>509</v>
      </c>
      <c r="D19" s="466">
        <f>-ROUND((+(+D16-D14)*5%),0)*0</f>
        <v>0</v>
      </c>
      <c r="E19" s="218">
        <f>-ROUND((+(+E16-E14)*5%),0)</f>
        <v>-42045</v>
      </c>
    </row>
    <row r="20" spans="1:5" ht="18" customHeight="1" x14ac:dyDescent="0.3">
      <c r="A20" s="200"/>
      <c r="B20" s="215" t="s">
        <v>67</v>
      </c>
      <c r="C20" s="222" t="s">
        <v>510</v>
      </c>
      <c r="D20" s="466">
        <v>0</v>
      </c>
      <c r="E20" s="218">
        <v>0</v>
      </c>
    </row>
    <row r="21" spans="1:5" ht="18" customHeight="1" x14ac:dyDescent="0.3">
      <c r="A21" s="200"/>
      <c r="C21" s="223"/>
      <c r="D21" s="464"/>
      <c r="E21" s="220"/>
    </row>
    <row r="22" spans="1:5" ht="18" customHeight="1" x14ac:dyDescent="0.3">
      <c r="A22" s="200"/>
      <c r="B22" s="201" t="s">
        <v>37</v>
      </c>
      <c r="C22" s="213" t="s">
        <v>253</v>
      </c>
      <c r="D22" s="469">
        <f>SUM(D16:D20)*0</f>
        <v>0</v>
      </c>
      <c r="E22" s="571">
        <f>SUM(E16:E20)</f>
        <v>879003</v>
      </c>
    </row>
    <row r="23" spans="1:5" ht="18" customHeight="1" x14ac:dyDescent="0.3">
      <c r="A23" s="200"/>
      <c r="C23" s="213"/>
      <c r="D23" s="467"/>
      <c r="E23" s="220"/>
    </row>
    <row r="24" spans="1:5" ht="18" customHeight="1" x14ac:dyDescent="0.3">
      <c r="A24" s="200"/>
      <c r="B24" s="215" t="s">
        <v>254</v>
      </c>
      <c r="C24" s="216" t="s">
        <v>255</v>
      </c>
      <c r="D24" s="466">
        <v>0</v>
      </c>
      <c r="E24" s="218">
        <v>0</v>
      </c>
    </row>
    <row r="25" spans="1:5" ht="18" customHeight="1" x14ac:dyDescent="0.3">
      <c r="A25" s="200"/>
      <c r="B25" s="215" t="s">
        <v>256</v>
      </c>
      <c r="C25" s="216" t="s">
        <v>257</v>
      </c>
      <c r="D25" s="466">
        <v>0</v>
      </c>
      <c r="E25" s="218">
        <v>0</v>
      </c>
    </row>
    <row r="26" spans="1:5" ht="18" customHeight="1" x14ac:dyDescent="0.3">
      <c r="A26" s="200"/>
      <c r="B26" s="215" t="s">
        <v>258</v>
      </c>
      <c r="C26" s="216" t="s">
        <v>259</v>
      </c>
      <c r="D26" s="466">
        <v>0</v>
      </c>
      <c r="E26" s="218">
        <v>0</v>
      </c>
    </row>
    <row r="27" spans="1:5" ht="18" customHeight="1" x14ac:dyDescent="0.3">
      <c r="A27" s="200"/>
      <c r="B27" s="215" t="s">
        <v>260</v>
      </c>
      <c r="C27" s="216" t="s">
        <v>261</v>
      </c>
      <c r="D27" s="466">
        <v>0</v>
      </c>
      <c r="E27" s="218">
        <v>0</v>
      </c>
    </row>
    <row r="28" spans="1:5" ht="18" customHeight="1" x14ac:dyDescent="0.3">
      <c r="A28" s="200"/>
      <c r="B28" s="215" t="s">
        <v>262</v>
      </c>
      <c r="C28" s="216" t="s">
        <v>263</v>
      </c>
      <c r="D28" s="466">
        <v>0</v>
      </c>
      <c r="E28" s="218">
        <v>0</v>
      </c>
    </row>
    <row r="29" spans="1:5" ht="18" customHeight="1" x14ac:dyDescent="0.3">
      <c r="A29" s="200"/>
      <c r="B29" s="215" t="s">
        <v>264</v>
      </c>
      <c r="C29" s="216" t="s">
        <v>265</v>
      </c>
      <c r="D29" s="466">
        <v>0</v>
      </c>
      <c r="E29" s="218">
        <v>0</v>
      </c>
    </row>
    <row r="30" spans="1:5" ht="18" customHeight="1" x14ac:dyDescent="0.3">
      <c r="A30" s="200"/>
      <c r="B30" s="215" t="s">
        <v>266</v>
      </c>
      <c r="C30" s="216" t="s">
        <v>267</v>
      </c>
      <c r="D30" s="466">
        <v>0</v>
      </c>
      <c r="E30" s="218">
        <v>0</v>
      </c>
    </row>
    <row r="31" spans="1:5" ht="18" customHeight="1" x14ac:dyDescent="0.3">
      <c r="A31" s="200"/>
      <c r="B31" s="215" t="s">
        <v>268</v>
      </c>
      <c r="C31" s="216" t="s">
        <v>269</v>
      </c>
      <c r="D31" s="466">
        <v>0</v>
      </c>
      <c r="E31" s="218">
        <v>0</v>
      </c>
    </row>
    <row r="32" spans="1:5" ht="18" customHeight="1" x14ac:dyDescent="0.3">
      <c r="A32" s="200"/>
      <c r="B32" s="215" t="s">
        <v>270</v>
      </c>
      <c r="C32" s="216" t="s">
        <v>271</v>
      </c>
      <c r="D32" s="466">
        <v>0</v>
      </c>
      <c r="E32" s="218">
        <v>0</v>
      </c>
    </row>
    <row r="33" spans="1:5" ht="18" customHeight="1" x14ac:dyDescent="0.3">
      <c r="A33" s="200"/>
      <c r="B33" s="215" t="s">
        <v>272</v>
      </c>
      <c r="C33" s="216" t="s">
        <v>257</v>
      </c>
      <c r="D33" s="466">
        <v>0</v>
      </c>
      <c r="E33" s="218">
        <v>0</v>
      </c>
    </row>
    <row r="34" spans="1:5" ht="18" customHeight="1" x14ac:dyDescent="0.3">
      <c r="A34" s="200"/>
      <c r="B34" s="215" t="s">
        <v>273</v>
      </c>
      <c r="C34" s="216" t="s">
        <v>259</v>
      </c>
      <c r="D34" s="466">
        <v>0</v>
      </c>
      <c r="E34" s="218">
        <v>0</v>
      </c>
    </row>
    <row r="35" spans="1:5" ht="18" customHeight="1" x14ac:dyDescent="0.3">
      <c r="A35" s="200"/>
      <c r="B35" s="215" t="s">
        <v>274</v>
      </c>
      <c r="C35" s="216" t="s">
        <v>261</v>
      </c>
      <c r="D35" s="466">
        <v>0</v>
      </c>
      <c r="E35" s="218">
        <v>0</v>
      </c>
    </row>
    <row r="36" spans="1:5" ht="18" customHeight="1" x14ac:dyDescent="0.3">
      <c r="A36" s="200"/>
      <c r="B36" s="215" t="s">
        <v>275</v>
      </c>
      <c r="C36" s="216" t="s">
        <v>263</v>
      </c>
      <c r="D36" s="466">
        <v>0</v>
      </c>
      <c r="E36" s="218">
        <v>0</v>
      </c>
    </row>
    <row r="37" spans="1:5" ht="18" customHeight="1" x14ac:dyDescent="0.3">
      <c r="A37" s="200"/>
      <c r="B37" s="215" t="s">
        <v>276</v>
      </c>
      <c r="C37" s="216" t="s">
        <v>265</v>
      </c>
      <c r="D37" s="466">
        <v>0</v>
      </c>
      <c r="E37" s="218">
        <v>0</v>
      </c>
    </row>
    <row r="38" spans="1:5" ht="18" customHeight="1" x14ac:dyDescent="0.3">
      <c r="A38" s="200"/>
      <c r="B38" s="215" t="s">
        <v>277</v>
      </c>
      <c r="C38" s="216" t="s">
        <v>279</v>
      </c>
      <c r="D38" s="466">
        <v>0</v>
      </c>
      <c r="E38" s="218">
        <v>0</v>
      </c>
    </row>
    <row r="39" spans="1:5" ht="18" customHeight="1" x14ac:dyDescent="0.3">
      <c r="A39" s="200"/>
      <c r="B39" s="215" t="s">
        <v>278</v>
      </c>
      <c r="C39" s="216" t="s">
        <v>281</v>
      </c>
      <c r="D39" s="466">
        <v>0</v>
      </c>
      <c r="E39" s="218">
        <f>+E22</f>
        <v>879003</v>
      </c>
    </row>
    <row r="40" spans="1:5" ht="18" customHeight="1" x14ac:dyDescent="0.3">
      <c r="A40" s="200"/>
      <c r="B40" s="215" t="s">
        <v>280</v>
      </c>
      <c r="C40" s="216" t="s">
        <v>283</v>
      </c>
      <c r="D40" s="466">
        <v>0</v>
      </c>
      <c r="E40" s="218">
        <v>0</v>
      </c>
    </row>
    <row r="41" spans="1:5" ht="18" customHeight="1" x14ac:dyDescent="0.3">
      <c r="A41" s="200"/>
      <c r="B41" s="215" t="s">
        <v>282</v>
      </c>
      <c r="C41" s="222" t="s">
        <v>284</v>
      </c>
      <c r="D41" s="466">
        <v>0</v>
      </c>
      <c r="E41" s="218">
        <v>0</v>
      </c>
    </row>
    <row r="42" spans="1:5" ht="18" customHeight="1" x14ac:dyDescent="0.3">
      <c r="A42" s="200"/>
      <c r="C42" s="222"/>
      <c r="D42" s="464"/>
      <c r="E42" s="214"/>
    </row>
    <row r="43" spans="1:5" ht="18" customHeight="1" x14ac:dyDescent="0.3">
      <c r="A43" s="200"/>
      <c r="B43" s="201" t="s">
        <v>38</v>
      </c>
      <c r="C43" s="213" t="s">
        <v>285</v>
      </c>
      <c r="D43" s="470"/>
      <c r="E43" s="224"/>
    </row>
    <row r="44" spans="1:5" ht="18" customHeight="1" x14ac:dyDescent="0.3">
      <c r="A44" s="200"/>
      <c r="C44" s="213"/>
      <c r="D44" s="470"/>
      <c r="E44" s="224"/>
    </row>
    <row r="45" spans="1:5" ht="18" customHeight="1" x14ac:dyDescent="0.3">
      <c r="A45" s="200"/>
      <c r="B45" s="215" t="s">
        <v>39</v>
      </c>
      <c r="C45" s="222" t="s">
        <v>286</v>
      </c>
      <c r="D45" s="466">
        <v>0</v>
      </c>
      <c r="E45" s="218">
        <v>0</v>
      </c>
    </row>
    <row r="46" spans="1:5" ht="18" customHeight="1" x14ac:dyDescent="0.3">
      <c r="A46" s="200"/>
      <c r="B46" s="215" t="s">
        <v>40</v>
      </c>
      <c r="C46" s="216" t="s">
        <v>287</v>
      </c>
      <c r="D46" s="466">
        <v>0</v>
      </c>
      <c r="E46" s="218">
        <v>0</v>
      </c>
    </row>
    <row r="47" spans="1:5" ht="18" customHeight="1" x14ac:dyDescent="0.3">
      <c r="A47" s="200"/>
      <c r="B47" s="215" t="s">
        <v>209</v>
      </c>
      <c r="C47" s="216" t="s">
        <v>257</v>
      </c>
      <c r="D47" s="466">
        <v>0</v>
      </c>
      <c r="E47" s="218">
        <v>0</v>
      </c>
    </row>
    <row r="48" spans="1:5" ht="18" customHeight="1" x14ac:dyDescent="0.3">
      <c r="A48" s="200"/>
      <c r="B48" s="215" t="s">
        <v>210</v>
      </c>
      <c r="C48" s="216" t="s">
        <v>259</v>
      </c>
      <c r="D48" s="466">
        <v>0</v>
      </c>
      <c r="E48" s="218">
        <v>0</v>
      </c>
    </row>
    <row r="49" spans="1:5" ht="18" customHeight="1" x14ac:dyDescent="0.3">
      <c r="A49" s="200"/>
      <c r="B49" s="215" t="s">
        <v>211</v>
      </c>
      <c r="C49" s="216" t="s">
        <v>261</v>
      </c>
      <c r="D49" s="466">
        <v>0</v>
      </c>
      <c r="E49" s="218">
        <v>0</v>
      </c>
    </row>
    <row r="50" spans="1:5" ht="18" customHeight="1" x14ac:dyDescent="0.3">
      <c r="A50" s="200"/>
      <c r="B50" s="215" t="s">
        <v>371</v>
      </c>
      <c r="C50" s="216" t="s">
        <v>263</v>
      </c>
      <c r="D50" s="466">
        <v>0</v>
      </c>
      <c r="E50" s="218">
        <v>0</v>
      </c>
    </row>
    <row r="51" spans="1:5" ht="18" customHeight="1" x14ac:dyDescent="0.3">
      <c r="A51" s="200"/>
      <c r="B51" s="215" t="s">
        <v>463</v>
      </c>
      <c r="C51" s="216" t="s">
        <v>265</v>
      </c>
      <c r="D51" s="466">
        <v>0</v>
      </c>
      <c r="E51" s="218">
        <v>0</v>
      </c>
    </row>
    <row r="52" spans="1:5" ht="18" customHeight="1" x14ac:dyDescent="0.3">
      <c r="A52" s="200"/>
      <c r="B52" s="215" t="s">
        <v>41</v>
      </c>
      <c r="C52" s="216" t="s">
        <v>290</v>
      </c>
      <c r="D52" s="466">
        <v>0</v>
      </c>
      <c r="E52" s="218">
        <v>0</v>
      </c>
    </row>
    <row r="53" spans="1:5" ht="18" customHeight="1" x14ac:dyDescent="0.3">
      <c r="A53" s="200"/>
      <c r="B53" s="215" t="s">
        <v>42</v>
      </c>
      <c r="C53" s="216" t="s">
        <v>291</v>
      </c>
      <c r="D53" s="466">
        <v>0</v>
      </c>
      <c r="E53" s="218">
        <v>0</v>
      </c>
    </row>
    <row r="54" spans="1:5" ht="18" customHeight="1" x14ac:dyDescent="0.3">
      <c r="A54" s="200"/>
      <c r="B54" s="219"/>
      <c r="C54" s="216"/>
      <c r="D54" s="467"/>
      <c r="E54" s="220"/>
    </row>
    <row r="55" spans="1:5" ht="18" customHeight="1" x14ac:dyDescent="0.3">
      <c r="A55" s="200"/>
      <c r="B55" s="201" t="s">
        <v>292</v>
      </c>
      <c r="C55" s="213" t="s">
        <v>293</v>
      </c>
      <c r="D55" s="470"/>
      <c r="E55" s="224"/>
    </row>
    <row r="56" spans="1:5" ht="18" customHeight="1" x14ac:dyDescent="0.3">
      <c r="A56" s="200"/>
      <c r="C56" s="213"/>
      <c r="D56" s="470"/>
      <c r="E56" s="224"/>
    </row>
    <row r="57" spans="1:5" ht="18" customHeight="1" x14ac:dyDescent="0.3">
      <c r="A57" s="200"/>
      <c r="B57" s="215" t="s">
        <v>52</v>
      </c>
      <c r="C57" s="216" t="s">
        <v>294</v>
      </c>
      <c r="D57" s="471">
        <f>+D16/2600000</f>
        <v>1.1169634615384616</v>
      </c>
      <c r="E57" s="242">
        <f>+E16/2600000</f>
        <v>0.35424923076923076</v>
      </c>
    </row>
    <row r="58" spans="1:5" ht="18" customHeight="1" x14ac:dyDescent="0.3">
      <c r="A58" s="200"/>
      <c r="B58" s="215" t="s">
        <v>54</v>
      </c>
      <c r="C58" s="216" t="s">
        <v>295</v>
      </c>
      <c r="D58" s="466">
        <f>+D57*100</f>
        <v>111.69634615384616</v>
      </c>
      <c r="E58" s="218">
        <f>+E57*100</f>
        <v>35.424923076923079</v>
      </c>
    </row>
    <row r="59" spans="1:5" ht="18" customHeight="1" x14ac:dyDescent="0.3">
      <c r="A59" s="200"/>
      <c r="B59" s="215" t="s">
        <v>56</v>
      </c>
      <c r="C59" s="216" t="s">
        <v>296</v>
      </c>
      <c r="D59" s="466">
        <v>0</v>
      </c>
      <c r="E59" s="218">
        <v>0</v>
      </c>
    </row>
    <row r="60" spans="1:5" ht="18" customHeight="1" x14ac:dyDescent="0.3">
      <c r="A60" s="200"/>
      <c r="B60" s="215" t="s">
        <v>57</v>
      </c>
      <c r="C60" s="216" t="s">
        <v>297</v>
      </c>
      <c r="D60" s="466">
        <v>0</v>
      </c>
      <c r="E60" s="218">
        <v>0</v>
      </c>
    </row>
    <row r="61" spans="1:5" ht="18" customHeight="1" x14ac:dyDescent="0.3">
      <c r="A61" s="200"/>
      <c r="C61" s="216"/>
      <c r="D61" s="467"/>
      <c r="E61" s="220"/>
    </row>
    <row r="62" spans="1:5" ht="18" customHeight="1" x14ac:dyDescent="0.3">
      <c r="A62" s="200"/>
      <c r="B62" s="201" t="s">
        <v>298</v>
      </c>
      <c r="C62" s="213" t="s">
        <v>299</v>
      </c>
      <c r="D62" s="470"/>
      <c r="E62" s="224"/>
    </row>
    <row r="63" spans="1:5" ht="18" customHeight="1" x14ac:dyDescent="0.3">
      <c r="A63" s="200"/>
      <c r="C63" s="213"/>
      <c r="D63" s="470"/>
      <c r="E63" s="224"/>
    </row>
    <row r="64" spans="1:5" ht="18" customHeight="1" x14ac:dyDescent="0.3">
      <c r="A64" s="200"/>
      <c r="B64" s="215" t="s">
        <v>300</v>
      </c>
      <c r="C64" s="216" t="s">
        <v>294</v>
      </c>
      <c r="D64" s="466">
        <v>0</v>
      </c>
      <c r="E64" s="218">
        <v>0</v>
      </c>
    </row>
    <row r="65" spans="1:5" ht="18" customHeight="1" x14ac:dyDescent="0.3">
      <c r="A65" s="200"/>
      <c r="B65" s="215" t="s">
        <v>68</v>
      </c>
      <c r="C65" s="216" t="s">
        <v>295</v>
      </c>
      <c r="D65" s="466">
        <v>0</v>
      </c>
      <c r="E65" s="218">
        <v>0</v>
      </c>
    </row>
    <row r="66" spans="1:5" ht="18" customHeight="1" x14ac:dyDescent="0.3">
      <c r="A66" s="200"/>
      <c r="B66" s="215" t="s">
        <v>301</v>
      </c>
      <c r="C66" s="216" t="s">
        <v>296</v>
      </c>
      <c r="D66" s="466">
        <v>0</v>
      </c>
      <c r="E66" s="218">
        <v>0</v>
      </c>
    </row>
    <row r="67" spans="1:5" ht="18" customHeight="1" x14ac:dyDescent="0.3">
      <c r="A67" s="225"/>
      <c r="B67" s="226" t="s">
        <v>302</v>
      </c>
      <c r="C67" s="227" t="s">
        <v>297</v>
      </c>
      <c r="D67" s="472">
        <v>0</v>
      </c>
      <c r="E67" s="228">
        <v>0</v>
      </c>
    </row>
    <row r="68" spans="1:5" ht="18" customHeight="1" x14ac:dyDescent="0.3">
      <c r="A68" s="229" t="s">
        <v>364</v>
      </c>
      <c r="B68" s="230"/>
    </row>
    <row r="69" spans="1:5" ht="18" customHeight="1" x14ac:dyDescent="0.3">
      <c r="A69" s="229" t="s">
        <v>365</v>
      </c>
      <c r="B69" s="230"/>
    </row>
    <row r="70" spans="1:5" ht="18" customHeight="1" x14ac:dyDescent="0.3">
      <c r="A70" s="229" t="s">
        <v>373</v>
      </c>
    </row>
  </sheetData>
  <printOptions horizontalCentered="1" verticalCentered="1"/>
  <pageMargins left="0.74803149606299213" right="0.74803149606299213" top="0.98425196850393704" bottom="0.98425196850393704" header="0.51181102362204722" footer="0.51181102362204722"/>
  <pageSetup paperSize="9" scale="54" orientation="portrait" r:id="rId1"/>
  <headerFooter alignWithMargins="0">
    <oddFooter>&amp;CEkteki dipnotlar bu finansal tabloların tamamlayıcısıdır.
12</oddFooter>
    <evenFooter>&amp;L&amp;"calibri,Regular"&amp;10Genele Açık / Public</evenFooter>
    <firstFooter>&amp;L&amp;"calibri,Regular"&amp;10Genele Açık / Public</first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d="http://www.w3.org/2001/XMLSchema" xmlns:xsi="http://www.w3.org/2001/XMLSchema-instance" xmlns="http://www.boldonjames.com/2008/01/sie/internal/label" sislVersion="0" policy="494c0ad8-c164-4444-b432-8142d90d9fb9" origin="userSelected">
  <element uid="bb293850-e1cb-43ba-8137-377e8f977770" value=""/>
</sisl>
</file>

<file path=customXml/itemProps1.xml><?xml version="1.0" encoding="utf-8"?>
<ds:datastoreItem xmlns:ds="http://schemas.openxmlformats.org/officeDocument/2006/customXml" ds:itemID="{7844A640-2C7E-4361-A2D0-288015C0D267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9</vt:i4>
      </vt:variant>
    </vt:vector>
  </HeadingPairs>
  <TitlesOfParts>
    <vt:vector size="18" baseType="lpstr">
      <vt:lpstr>v</vt:lpstr>
      <vt:lpstr>y</vt:lpstr>
      <vt:lpstr>nh</vt:lpstr>
      <vt:lpstr>kz</vt:lpstr>
      <vt:lpstr>kzdg</vt:lpstr>
      <vt:lpstr>özkaynak</vt:lpstr>
      <vt:lpstr>özkaynak2</vt:lpstr>
      <vt:lpstr>nat</vt:lpstr>
      <vt:lpstr>kdt</vt:lpstr>
      <vt:lpstr>kdt!Print_Area</vt:lpstr>
      <vt:lpstr>kz!Print_Area</vt:lpstr>
      <vt:lpstr>kzdg!Print_Area</vt:lpstr>
      <vt:lpstr>nat!Print_Area</vt:lpstr>
      <vt:lpstr>nh!Print_Area</vt:lpstr>
      <vt:lpstr>özkaynak!Print_Area</vt:lpstr>
      <vt:lpstr>özkaynak2!Print_Area</vt:lpstr>
      <vt:lpstr>v!Print_Area</vt:lpstr>
      <vt:lpstr>y!Print_Area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Sefa Seyhan (Resmi Raporlama ve Finansal Kontrol Müdürlüğü)</dc:creator>
  <cp:keywords>Genele Açık;Ga-YEpS9J8B;;</cp:keywords>
  <cp:lastModifiedBy>ss001907</cp:lastModifiedBy>
  <cp:lastPrinted>2023-02-03T12:22:42Z</cp:lastPrinted>
  <dcterms:created xsi:type="dcterms:W3CDTF">2004-12-27T11:55:32Z</dcterms:created>
  <dcterms:modified xsi:type="dcterms:W3CDTF">2023-02-03T12:22:50Z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6562ae8b-de20-493d-825b-f0a64342d3c3</vt:lpwstr>
  </property>
  <property fmtid="{D5CDD505-2E9C-101B-9397-08002B2CF9AE}" pid="3" name="TFKBGizlilikSeviyesi">
    <vt:lpwstr>Genele Açık</vt:lpwstr>
  </property>
  <property fmtid="{D5CDD505-2E9C-101B-9397-08002B2CF9AE}" pid="4" name="docIndexRef">
    <vt:lpwstr>db140b56-cc4e-464b-9adb-3a93769c2a86</vt:lpwstr>
  </property>
  <property fmtid="{D5CDD505-2E9C-101B-9397-08002B2CF9AE}" pid="5" name="bjDocumentLabelXML">
    <vt:lpwstr>&lt;?xml version="1.0" encoding="us-ascii"?&gt;&lt;sisl xmlns:xsd="http://www.w3.org/2001/XMLSchema" xmlns:xsi="http://www.w3.org/2001/XMLSchema-instance" sislVersion="0" policy="494c0ad8-c164-4444-b432-8142d90d9fb9" origin="userSelected" xmlns="http://www.boldonj</vt:lpwstr>
  </property>
  <property fmtid="{D5CDD505-2E9C-101B-9397-08002B2CF9AE}" pid="6" name="bjDocumentLabelXML-0">
    <vt:lpwstr>ames.com/2008/01/sie/internal/label"&gt;&lt;element uid="bb293850-e1cb-43ba-8137-377e8f977770" value="" /&gt;&lt;/sisl&gt;</vt:lpwstr>
  </property>
  <property fmtid="{D5CDD505-2E9C-101B-9397-08002B2CF9AE}" pid="7" name="bjDocumentSecurityLabel">
    <vt:lpwstr>Genele Açık</vt:lpwstr>
  </property>
  <property fmtid="{D5CDD505-2E9C-101B-9397-08002B2CF9AE}" pid="8" name="bjSaver">
    <vt:lpwstr>g5GejpBrxQEwexH8FsHx0Ow2qWGdX+uO</vt:lpwstr>
  </property>
  <property fmtid="{D5CDD505-2E9C-101B-9397-08002B2CF9AE}" pid="9" name="classification">
    <vt:lpwstr>Ga-YEpS9J8B</vt:lpwstr>
  </property>
  <property fmtid="{D5CDD505-2E9C-101B-9397-08002B2CF9AE}" pid="10" name="bjLeftFooterLabel-first">
    <vt:lpwstr>&amp;"Times New Roman,Regular"&amp;11&amp;K00C000Genele Açık / Public</vt:lpwstr>
  </property>
  <property fmtid="{D5CDD505-2E9C-101B-9397-08002B2CF9AE}" pid="11" name="bjLeftFooterLabel-even">
    <vt:lpwstr>&amp;"Times New Roman,Regular"&amp;11&amp;K00C000Genele Açık / Public</vt:lpwstr>
  </property>
  <property fmtid="{D5CDD505-2E9C-101B-9397-08002B2CF9AE}" pid="12" name="bjLeftFooterLabel">
    <vt:lpwstr>&amp;"Times New Roman,Regular"&amp;11&amp;K00C000Genele Açık / Public</vt:lpwstr>
  </property>
</Properties>
</file>