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5\"/>
    </mc:Choice>
  </mc:AlternateContent>
  <xr:revisionPtr revIDLastSave="0" documentId="13_ncr:1_{DDE56F31-ACA5-4BB7-881B-40EFA47A0C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arlıklar - Assets" sheetId="21" r:id="rId1"/>
    <sheet name="Yükümlülükler - Liability" sheetId="22" r:id="rId2"/>
    <sheet name="Nazım H.-Off Bal. Sh  " sheetId="5" r:id="rId3"/>
    <sheet name="Kar-Zarar T. - Profit-Loss St." sheetId="25" r:id="rId4"/>
    <sheet name="Nak Ak. Tab.-Cash F. St" sheetId="10" r:id="rId5"/>
    <sheet name="Rasyolar-Ratios" sheetId="26" r:id="rId6"/>
  </sheets>
  <definedNames>
    <definedName name="_xlnm.Print_Area" localSheetId="3">'Kar-Zarar T. - Profit-Loss St.'!$A$1:$D$63</definedName>
    <definedName name="_xlnm.Print_Area" localSheetId="4">'Nak Ak. Tab.-Cash F. St'!$A$1:$C$38</definedName>
    <definedName name="_xlnm.Print_Area" localSheetId="2">'Nazım H.-Off Bal. Sh  '!$A$1:$E$69</definedName>
    <definedName name="_xlnm.Print_Area" localSheetId="5">'Rasyolar-Ratios'!$A$1:$C$2</definedName>
    <definedName name="_xlnm.Print_Area" localSheetId="0">'Varlıklar - Assets'!$A$1:$E$49</definedName>
    <definedName name="_xlnm.Print_Area" localSheetId="1">'Yükümlülükler - Liability'!$A$1:$E$44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6" l="1"/>
  <c r="K14" i="26"/>
  <c r="J14" i="26"/>
  <c r="I14" i="26"/>
  <c r="H14" i="26"/>
  <c r="G14" i="26"/>
  <c r="F14" i="26"/>
  <c r="L13" i="26"/>
  <c r="K13" i="26"/>
  <c r="J13" i="26"/>
  <c r="I13" i="26"/>
  <c r="H13" i="26"/>
  <c r="G13" i="26"/>
  <c r="F13" i="26"/>
  <c r="L12" i="26"/>
  <c r="K12" i="26"/>
  <c r="J12" i="26"/>
  <c r="I12" i="26"/>
  <c r="H12" i="26"/>
  <c r="G12" i="26"/>
  <c r="F12" i="26"/>
  <c r="F11" i="26"/>
  <c r="G11" i="26"/>
  <c r="H11" i="26"/>
  <c r="I11" i="26"/>
  <c r="L11" i="26"/>
  <c r="K11" i="26"/>
  <c r="J11" i="26"/>
  <c r="E11" i="26"/>
  <c r="D11" i="26"/>
  <c r="L10" i="26"/>
  <c r="K10" i="26"/>
  <c r="J10" i="26"/>
  <c r="I10" i="26"/>
  <c r="H10" i="26"/>
  <c r="G10" i="26"/>
  <c r="F10" i="26"/>
  <c r="C10" i="26"/>
  <c r="L8" i="26"/>
  <c r="L9" i="26" s="1"/>
  <c r="K8" i="26"/>
  <c r="J8" i="26"/>
  <c r="I8" i="26"/>
  <c r="I9" i="26" s="1"/>
  <c r="H8" i="26"/>
  <c r="G8" i="26"/>
  <c r="F8" i="26"/>
  <c r="L6" i="26"/>
  <c r="L7" i="26" s="1"/>
  <c r="K6" i="26"/>
  <c r="K7" i="26" s="1"/>
  <c r="J6" i="26"/>
  <c r="J7" i="26" s="1"/>
  <c r="I6" i="26"/>
  <c r="H6" i="26"/>
  <c r="G6" i="26"/>
  <c r="F6" i="26"/>
  <c r="F7" i="26" s="1"/>
  <c r="L5" i="26"/>
  <c r="J5" i="26"/>
  <c r="H5" i="26"/>
  <c r="I5" i="26"/>
  <c r="K5" i="26"/>
  <c r="G5" i="26"/>
  <c r="E5" i="26"/>
  <c r="D5" i="26"/>
  <c r="G3" i="26"/>
  <c r="G4" i="26" s="1"/>
  <c r="F3" i="26"/>
  <c r="F4" i="26" s="1"/>
  <c r="F5" i="26"/>
  <c r="L3" i="26"/>
  <c r="K3" i="26"/>
  <c r="J3" i="26"/>
  <c r="J4" i="26" s="1"/>
  <c r="I3" i="26"/>
  <c r="H3" i="26"/>
  <c r="C4" i="10"/>
  <c r="E67" i="5"/>
  <c r="D3" i="25"/>
  <c r="L16" i="26"/>
  <c r="L15" i="26"/>
  <c r="L4" i="26"/>
  <c r="K16" i="26"/>
  <c r="K15" i="26"/>
  <c r="K9" i="26"/>
  <c r="K4" i="26"/>
  <c r="J16" i="26"/>
  <c r="J15" i="26"/>
  <c r="J9" i="26"/>
  <c r="I16" i="26"/>
  <c r="I15" i="26"/>
  <c r="I7" i="26"/>
  <c r="I4" i="26"/>
  <c r="H16" i="26"/>
  <c r="H15" i="26"/>
  <c r="H9" i="26"/>
  <c r="H7" i="26"/>
  <c r="H4" i="26"/>
  <c r="G16" i="26"/>
  <c r="G15" i="26"/>
  <c r="G9" i="26"/>
  <c r="G7" i="26"/>
  <c r="F16" i="26"/>
  <c r="F15" i="26"/>
  <c r="F9" i="26"/>
  <c r="E44" i="22"/>
  <c r="D44" i="22"/>
  <c r="C44" i="22"/>
  <c r="C3" i="22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D4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C4" i="5"/>
  <c r="D4" i="5"/>
  <c r="E4" i="5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E31" i="5"/>
  <c r="C32" i="5"/>
  <c r="D32" i="5"/>
  <c r="E32" i="5"/>
  <c r="C33" i="5"/>
  <c r="D33" i="5"/>
  <c r="E33" i="5"/>
  <c r="C34" i="5"/>
  <c r="D34" i="5"/>
  <c r="E34" i="5"/>
  <c r="C35" i="5"/>
  <c r="D35" i="5"/>
  <c r="E35" i="5"/>
  <c r="C36" i="5"/>
  <c r="D36" i="5"/>
  <c r="E36" i="5"/>
  <c r="C37" i="5"/>
  <c r="D37" i="5"/>
  <c r="E37" i="5"/>
  <c r="C38" i="5"/>
  <c r="D38" i="5"/>
  <c r="E38" i="5"/>
  <c r="C39" i="5"/>
  <c r="D39" i="5"/>
  <c r="E39" i="5"/>
  <c r="C40" i="5"/>
  <c r="D40" i="5"/>
  <c r="E40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C50" i="5"/>
  <c r="D50" i="5"/>
  <c r="E50" i="5"/>
  <c r="C51" i="5"/>
  <c r="D51" i="5"/>
  <c r="E51" i="5"/>
  <c r="C52" i="5"/>
  <c r="D52" i="5"/>
  <c r="E52" i="5"/>
  <c r="C53" i="5"/>
  <c r="D53" i="5"/>
  <c r="E53" i="5"/>
  <c r="C54" i="5"/>
  <c r="D54" i="5"/>
  <c r="E54" i="5"/>
  <c r="C55" i="5"/>
  <c r="D55" i="5"/>
  <c r="E55" i="5"/>
  <c r="C56" i="5"/>
  <c r="D56" i="5"/>
  <c r="E56" i="5"/>
  <c r="C57" i="5"/>
  <c r="D57" i="5"/>
  <c r="E57" i="5"/>
  <c r="C58" i="5"/>
  <c r="D58" i="5"/>
  <c r="E58" i="5"/>
  <c r="C59" i="5"/>
  <c r="D59" i="5"/>
  <c r="E59" i="5"/>
  <c r="C60" i="5"/>
  <c r="D60" i="5"/>
  <c r="E60" i="5"/>
  <c r="C61" i="5"/>
  <c r="D61" i="5"/>
  <c r="E61" i="5"/>
  <c r="C62" i="5"/>
  <c r="D62" i="5"/>
  <c r="E62" i="5"/>
  <c r="C63" i="5"/>
  <c r="D63" i="5"/>
  <c r="E63" i="5"/>
  <c r="C64" i="5"/>
  <c r="D64" i="5"/>
  <c r="E64" i="5"/>
  <c r="C65" i="5"/>
  <c r="D65" i="5"/>
  <c r="E65" i="5"/>
  <c r="C66" i="5"/>
  <c r="D66" i="5"/>
  <c r="E66" i="5"/>
  <c r="C67" i="5"/>
  <c r="D67" i="5"/>
  <c r="C69" i="5"/>
  <c r="D69" i="5"/>
  <c r="E69" i="5"/>
  <c r="D3" i="5"/>
  <c r="E3" i="5"/>
  <c r="C3" i="5"/>
  <c r="C4" i="22"/>
  <c r="D4" i="22"/>
  <c r="E4" i="22"/>
  <c r="C5" i="22"/>
  <c r="D5" i="22"/>
  <c r="E5" i="22"/>
  <c r="C6" i="22"/>
  <c r="D6" i="22"/>
  <c r="E6" i="22"/>
  <c r="C7" i="22"/>
  <c r="D7" i="22"/>
  <c r="E7" i="22"/>
  <c r="C8" i="22"/>
  <c r="D8" i="22"/>
  <c r="E8" i="22"/>
  <c r="C9" i="22"/>
  <c r="D9" i="22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C14" i="22"/>
  <c r="D14" i="22"/>
  <c r="E14" i="22"/>
  <c r="C15" i="22"/>
  <c r="D15" i="22"/>
  <c r="E15" i="22"/>
  <c r="C16" i="22"/>
  <c r="D16" i="22"/>
  <c r="E16" i="22"/>
  <c r="C17" i="22"/>
  <c r="D17" i="22"/>
  <c r="E17" i="22"/>
  <c r="C18" i="22"/>
  <c r="D18" i="22"/>
  <c r="E18" i="22"/>
  <c r="C19" i="22"/>
  <c r="D19" i="22"/>
  <c r="E19" i="22"/>
  <c r="C20" i="22"/>
  <c r="D20" i="22"/>
  <c r="E20" i="22"/>
  <c r="C21" i="22"/>
  <c r="D21" i="22"/>
  <c r="E21" i="22"/>
  <c r="C22" i="22"/>
  <c r="D22" i="22"/>
  <c r="E22" i="22"/>
  <c r="C23" i="22"/>
  <c r="D23" i="22"/>
  <c r="E23" i="22"/>
  <c r="C24" i="22"/>
  <c r="D24" i="22"/>
  <c r="E24" i="22"/>
  <c r="C25" i="22"/>
  <c r="D25" i="22"/>
  <c r="E25" i="22"/>
  <c r="C26" i="22"/>
  <c r="D26" i="22"/>
  <c r="E26" i="22"/>
  <c r="C27" i="22"/>
  <c r="D27" i="22"/>
  <c r="E27" i="22"/>
  <c r="C28" i="22"/>
  <c r="D28" i="22"/>
  <c r="E28" i="22"/>
  <c r="C29" i="22"/>
  <c r="D29" i="22"/>
  <c r="E29" i="22"/>
  <c r="C30" i="22"/>
  <c r="D30" i="22"/>
  <c r="E30" i="22"/>
  <c r="C31" i="22"/>
  <c r="D31" i="22"/>
  <c r="E31" i="22"/>
  <c r="C32" i="22"/>
  <c r="D32" i="22"/>
  <c r="E32" i="22"/>
  <c r="C33" i="22"/>
  <c r="D33" i="22"/>
  <c r="E33" i="22"/>
  <c r="C34" i="22"/>
  <c r="D34" i="22"/>
  <c r="E34" i="22"/>
  <c r="C35" i="22"/>
  <c r="D35" i="22"/>
  <c r="E35" i="22"/>
  <c r="C36" i="22"/>
  <c r="D36" i="22"/>
  <c r="E36" i="22"/>
  <c r="C37" i="22"/>
  <c r="D37" i="22"/>
  <c r="E37" i="22"/>
  <c r="C38" i="22"/>
  <c r="D38" i="22"/>
  <c r="E38" i="22"/>
  <c r="C39" i="22"/>
  <c r="D39" i="22"/>
  <c r="E39" i="22"/>
  <c r="C40" i="22"/>
  <c r="D40" i="22"/>
  <c r="E40" i="22"/>
  <c r="C41" i="22"/>
  <c r="D41" i="22"/>
  <c r="E41" i="22"/>
  <c r="D3" i="22"/>
  <c r="E3" i="22"/>
  <c r="C4" i="21"/>
  <c r="D4" i="21"/>
  <c r="E4" i="21"/>
  <c r="C5" i="21"/>
  <c r="D5" i="21"/>
  <c r="E5" i="2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C14" i="21"/>
  <c r="D14" i="21"/>
  <c r="E14" i="21"/>
  <c r="C15" i="21"/>
  <c r="D15" i="21"/>
  <c r="E15" i="21"/>
  <c r="C16" i="21"/>
  <c r="D16" i="21"/>
  <c r="E16" i="21"/>
  <c r="C17" i="21"/>
  <c r="D17" i="21"/>
  <c r="E17" i="21"/>
  <c r="C18" i="21"/>
  <c r="D18" i="21"/>
  <c r="E18" i="21"/>
  <c r="C19" i="21"/>
  <c r="D19" i="21"/>
  <c r="E19" i="21"/>
  <c r="C20" i="21"/>
  <c r="D20" i="21"/>
  <c r="E20" i="21"/>
  <c r="C21" i="21"/>
  <c r="D21" i="21"/>
  <c r="E21" i="21"/>
  <c r="C22" i="21"/>
  <c r="D22" i="21"/>
  <c r="E22" i="21"/>
  <c r="C23" i="21"/>
  <c r="D23" i="21"/>
  <c r="E23" i="21"/>
  <c r="C24" i="21"/>
  <c r="D24" i="21"/>
  <c r="E24" i="21"/>
  <c r="C25" i="21"/>
  <c r="D25" i="21"/>
  <c r="E25" i="21"/>
  <c r="C26" i="21"/>
  <c r="D26" i="21"/>
  <c r="E26" i="21"/>
  <c r="C27" i="21"/>
  <c r="D27" i="21"/>
  <c r="E27" i="21"/>
  <c r="C28" i="21"/>
  <c r="D28" i="21"/>
  <c r="E28" i="21"/>
  <c r="C29" i="21"/>
  <c r="D29" i="21"/>
  <c r="E29" i="21"/>
  <c r="C30" i="21"/>
  <c r="D30" i="21"/>
  <c r="E30" i="21"/>
  <c r="C31" i="21"/>
  <c r="D31" i="21"/>
  <c r="E31" i="21"/>
  <c r="C32" i="21"/>
  <c r="D32" i="21"/>
  <c r="E32" i="21"/>
  <c r="C33" i="21"/>
  <c r="D33" i="21"/>
  <c r="E33" i="21"/>
  <c r="C34" i="21"/>
  <c r="D34" i="21"/>
  <c r="E34" i="21"/>
  <c r="C35" i="21"/>
  <c r="D35" i="21"/>
  <c r="E35" i="21"/>
  <c r="C36" i="21"/>
  <c r="D36" i="21"/>
  <c r="E36" i="21"/>
  <c r="C37" i="21"/>
  <c r="D37" i="21"/>
  <c r="E37" i="21"/>
  <c r="C38" i="21"/>
  <c r="D38" i="21"/>
  <c r="E38" i="21"/>
  <c r="C39" i="21"/>
  <c r="D39" i="21"/>
  <c r="E39" i="21"/>
  <c r="C40" i="21"/>
  <c r="D40" i="21"/>
  <c r="E40" i="21"/>
  <c r="C41" i="21"/>
  <c r="D41" i="21"/>
  <c r="E41" i="21"/>
  <c r="C42" i="21"/>
  <c r="D42" i="21"/>
  <c r="E42" i="21"/>
  <c r="C43" i="21"/>
  <c r="D43" i="21"/>
  <c r="E43" i="21"/>
  <c r="C44" i="21"/>
  <c r="D44" i="21"/>
  <c r="E44" i="21"/>
  <c r="C45" i="21"/>
  <c r="D45" i="21"/>
  <c r="E45" i="21"/>
  <c r="C46" i="21"/>
  <c r="D46" i="21"/>
  <c r="E46" i="21"/>
  <c r="C47" i="21"/>
  <c r="D47" i="21"/>
  <c r="E47" i="21"/>
  <c r="C48" i="21"/>
  <c r="D48" i="21"/>
  <c r="E48" i="21"/>
  <c r="C49" i="21"/>
  <c r="D49" i="21"/>
  <c r="E49" i="21"/>
  <c r="D3" i="21"/>
  <c r="E3" i="21"/>
  <c r="C3" i="21"/>
  <c r="C5" i="26" l="1"/>
  <c r="C11" i="26"/>
  <c r="B1" i="10"/>
  <c r="C1" i="25"/>
  <c r="B1" i="5"/>
  <c r="B1" i="22"/>
  <c r="M1" i="10"/>
  <c r="AG1" i="5"/>
  <c r="AG1" i="22"/>
  <c r="M1" i="26"/>
  <c r="D10" i="26"/>
  <c r="D13" i="26"/>
  <c r="D3" i="26"/>
  <c r="E16" i="26" l="1"/>
  <c r="E15" i="26"/>
  <c r="E14" i="26"/>
  <c r="E13" i="26"/>
  <c r="E12" i="26"/>
  <c r="E10" i="26"/>
  <c r="E8" i="26"/>
  <c r="E9" i="26" s="1"/>
  <c r="E6" i="26"/>
  <c r="E7" i="26" s="1"/>
  <c r="E3" i="26"/>
  <c r="E4" i="26" s="1"/>
  <c r="D16" i="26"/>
  <c r="D15" i="26"/>
  <c r="D14" i="26"/>
  <c r="D12" i="26"/>
  <c r="D8" i="26"/>
  <c r="D9" i="26" s="1"/>
  <c r="D6" i="26"/>
  <c r="D7" i="26" s="1"/>
  <c r="D4" i="26"/>
  <c r="C16" i="26"/>
  <c r="C15" i="26"/>
  <c r="C14" i="26"/>
  <c r="C13" i="26"/>
  <c r="C12" i="26"/>
  <c r="C8" i="26"/>
  <c r="C9" i="26" s="1"/>
  <c r="C6" i="26"/>
  <c r="C7" i="26" s="1"/>
  <c r="C3" i="26"/>
  <c r="C4" i="26" s="1"/>
  <c r="B1" i="26"/>
</calcChain>
</file>

<file path=xl/sharedStrings.xml><?xml version="1.0" encoding="utf-8"?>
<sst xmlns="http://schemas.openxmlformats.org/spreadsheetml/2006/main" count="1093" uniqueCount="636">
  <si>
    <t>KATILIM BANKACILIĞI SEKTÖRÜ TOPLAMI/PARTICIPATION BANKING SECTOR TOTAL</t>
  </si>
  <si>
    <t>ALBARAKA TÜRK KATILIM BANKASI A.Ş.</t>
  </si>
  <si>
    <t>KUVEYT TÜRK KATILIM BANKASI A.Ş.</t>
  </si>
  <si>
    <t>TÜRKİYE FİNANS KATILIM BANKASI A.Ş.</t>
  </si>
  <si>
    <t>TP/TL</t>
  </si>
  <si>
    <t>YP/FC</t>
  </si>
  <si>
    <t xml:space="preserve">Toplam/TOTAL </t>
  </si>
  <si>
    <t>I.</t>
  </si>
  <si>
    <t>II.</t>
  </si>
  <si>
    <t>2.1</t>
  </si>
  <si>
    <t>2.2</t>
  </si>
  <si>
    <t>Krediler</t>
  </si>
  <si>
    <t>III.</t>
  </si>
  <si>
    <t>IV.</t>
  </si>
  <si>
    <t>V.</t>
  </si>
  <si>
    <t>VI.</t>
  </si>
  <si>
    <t>6.1</t>
  </si>
  <si>
    <t>Diğer</t>
  </si>
  <si>
    <t>Other</t>
  </si>
  <si>
    <t>6.2</t>
  </si>
  <si>
    <t>6.3</t>
  </si>
  <si>
    <t>VII.</t>
  </si>
  <si>
    <t>VIII.</t>
  </si>
  <si>
    <t>8.1</t>
  </si>
  <si>
    <t>8.2</t>
  </si>
  <si>
    <t>IX.</t>
  </si>
  <si>
    <t>X.</t>
  </si>
  <si>
    <t>XI.</t>
  </si>
  <si>
    <t>11.1</t>
  </si>
  <si>
    <t>11.2</t>
  </si>
  <si>
    <t>XII.</t>
  </si>
  <si>
    <t>12.1</t>
  </si>
  <si>
    <t>Fair Value Hedge</t>
  </si>
  <si>
    <t>12.2</t>
  </si>
  <si>
    <t>Cash Flow Hedge</t>
  </si>
  <si>
    <t>XIII.</t>
  </si>
  <si>
    <t>XIV.</t>
  </si>
  <si>
    <t>14.1</t>
  </si>
  <si>
    <t>Şerefiye</t>
  </si>
  <si>
    <t>14.2</t>
  </si>
  <si>
    <t>XVI.</t>
  </si>
  <si>
    <t>16.1</t>
  </si>
  <si>
    <t>16.2</t>
  </si>
  <si>
    <t>XVII.</t>
  </si>
  <si>
    <t>XVIII.</t>
  </si>
  <si>
    <t>TOPLANAN FONLAR</t>
  </si>
  <si>
    <t>1.2</t>
  </si>
  <si>
    <t>ALINAN KREDİLER</t>
  </si>
  <si>
    <t>PARA PİYASALARINA BORÇLAR</t>
  </si>
  <si>
    <t>KARŞILIKLAR</t>
  </si>
  <si>
    <t>A.</t>
  </si>
  <si>
    <t>BİLANÇO DIŞI YÜKÜMLÜLÜKLER (I+II+III)</t>
  </si>
  <si>
    <t>OFF BALANCE SHEET COMMITMENTS AND CONTINGENCIES (I+II+III)</t>
  </si>
  <si>
    <t>GARANTİ VE KEFALETLER</t>
  </si>
  <si>
    <t>GUARANTEES AND SURETIES</t>
  </si>
  <si>
    <t>1.1.</t>
  </si>
  <si>
    <t>Teminat mektupları</t>
  </si>
  <si>
    <t>Letters Of Guarantees</t>
  </si>
  <si>
    <t>1.1.1.</t>
  </si>
  <si>
    <t>Devlet ihale kanunu kapsamına girenler</t>
  </si>
  <si>
    <t>Guarantees Subject To State Tender Law</t>
  </si>
  <si>
    <t>1.1.2.</t>
  </si>
  <si>
    <t>Dış ticaret işlemleri dolayısıyla verilenler</t>
  </si>
  <si>
    <t>Guarantees Given For Foreign Trade Operations</t>
  </si>
  <si>
    <t>1.1.3.</t>
  </si>
  <si>
    <t>Diğer teminat mektupları</t>
  </si>
  <si>
    <t>Other Letters Of Guarantee</t>
  </si>
  <si>
    <t>1.2.</t>
  </si>
  <si>
    <t>Banka kredileri</t>
  </si>
  <si>
    <t>Bank Loans</t>
  </si>
  <si>
    <t>1.2.1.</t>
  </si>
  <si>
    <t>İthalat kabul kredileri</t>
  </si>
  <si>
    <t>Import Letter Of Acceptances</t>
  </si>
  <si>
    <t>1.2.2.</t>
  </si>
  <si>
    <t>Diğer banka kabulleri</t>
  </si>
  <si>
    <t>Other Bank Acceptances</t>
  </si>
  <si>
    <t>1.3.</t>
  </si>
  <si>
    <t>Akreditifler</t>
  </si>
  <si>
    <t>Letter Of Credits</t>
  </si>
  <si>
    <t>1.3.1.</t>
  </si>
  <si>
    <t>Belgeli akreditifler</t>
  </si>
  <si>
    <t>Documentary Letter Of Credits</t>
  </si>
  <si>
    <t>1.3.2.</t>
  </si>
  <si>
    <t>Diğer akreditifler</t>
  </si>
  <si>
    <t>Other Letter Of Credits</t>
  </si>
  <si>
    <t>1.4.</t>
  </si>
  <si>
    <t>Garanti verilen prefinansmanlar</t>
  </si>
  <si>
    <t>Prefinancing Given As Guarantee</t>
  </si>
  <si>
    <t>1.5.</t>
  </si>
  <si>
    <t>Cirolar</t>
  </si>
  <si>
    <t>Endorsements</t>
  </si>
  <si>
    <t>1.5.1.</t>
  </si>
  <si>
    <t>T.C. merkez bankasına cirolar</t>
  </si>
  <si>
    <t>Endorsements To The Central Bank Of Turkey</t>
  </si>
  <si>
    <t>1.5.2.</t>
  </si>
  <si>
    <t>Diğer cirolar</t>
  </si>
  <si>
    <t>Other Endorsements</t>
  </si>
  <si>
    <t>1.6.</t>
  </si>
  <si>
    <t>Diğer garantilerimizden</t>
  </si>
  <si>
    <t>Other Guarantees</t>
  </si>
  <si>
    <t>1.7.</t>
  </si>
  <si>
    <t>Diğer kefaletlerimizden</t>
  </si>
  <si>
    <t>Other Collaterals</t>
  </si>
  <si>
    <t>TAAHHÜTLER</t>
  </si>
  <si>
    <t>COMMITMENTS</t>
  </si>
  <si>
    <t>2.1.</t>
  </si>
  <si>
    <t>Cayılamaz taahhütler</t>
  </si>
  <si>
    <t>Irrevocable Commitments</t>
  </si>
  <si>
    <t>2.1.1.</t>
  </si>
  <si>
    <t>Vadeli aktif değerler alım-satım taahhütleri</t>
  </si>
  <si>
    <t>Forward Asset Purchase Commitments</t>
  </si>
  <si>
    <t>2.1.2.</t>
  </si>
  <si>
    <t xml:space="preserve">İştir. ve bağ. ort. Ser. işt. taahhütleri </t>
  </si>
  <si>
    <t>Share Capital Commitment To Associates And Subsidiaries</t>
  </si>
  <si>
    <t>2.1.3.</t>
  </si>
  <si>
    <t>Kul. Gar. Kredi tahsis taahhütleri</t>
  </si>
  <si>
    <t>Loan Granting Commitments</t>
  </si>
  <si>
    <t>2.1.4.</t>
  </si>
  <si>
    <t>Men. Kıy. İhr. Aracılık taahhütleri</t>
  </si>
  <si>
    <t>Securities Underwriting Commitments</t>
  </si>
  <si>
    <t>2.1.5.</t>
  </si>
  <si>
    <t>Zorunlu karşılık ödeme taahhüdü</t>
  </si>
  <si>
    <t>Commitments For Reserve Deposit Requirements</t>
  </si>
  <si>
    <t>2.1.6.</t>
  </si>
  <si>
    <t>Çekler için ödeme taahhütleri</t>
  </si>
  <si>
    <t>Payment Commitment For Checks</t>
  </si>
  <si>
    <t>2.1.7.</t>
  </si>
  <si>
    <t>İhracat taahhütlerinden kaynaklanan vergi ve fon yükümlülükleri</t>
  </si>
  <si>
    <t>Tax And Fund Liabilities From Export Commitments</t>
  </si>
  <si>
    <t>2.1.8.</t>
  </si>
  <si>
    <t>Kredi kartı harcama limit taahhütleri</t>
  </si>
  <si>
    <t>Commitments For Credit Card Expenditure Limits</t>
  </si>
  <si>
    <t>2.1.9.</t>
  </si>
  <si>
    <t>Kredi kartları ve bankacılık hizmetlerine ilişkin promosyon uyg. taah.</t>
  </si>
  <si>
    <t>Commitments For Promotions Related With Credit Cards And  Banking Activities</t>
  </si>
  <si>
    <t>2.1.10.</t>
  </si>
  <si>
    <t>Açığa menkul kıymet satış taahhütlerinden alacaklar</t>
  </si>
  <si>
    <t>Receivables From Short Sale Commitments</t>
  </si>
  <si>
    <t>2.1.11.</t>
  </si>
  <si>
    <t>Açığa menkul kıymet satış taahhütlerinden borçlar</t>
  </si>
  <si>
    <t>Payables For Short Sale Commitments</t>
  </si>
  <si>
    <t>2.1.12.</t>
  </si>
  <si>
    <t>Diğer cayılamaz taahhütler</t>
  </si>
  <si>
    <t>Other Irrevocable Commitments</t>
  </si>
  <si>
    <t>2.2.</t>
  </si>
  <si>
    <t>Cayılabilir taahhütler</t>
  </si>
  <si>
    <t>Revocable Commitments</t>
  </si>
  <si>
    <t>2.2.1.</t>
  </si>
  <si>
    <t>Cayılabilir kredi tahsis taahhütleri</t>
  </si>
  <si>
    <t>Revocable Loan Granting Commitments</t>
  </si>
  <si>
    <t>2.2.2.</t>
  </si>
  <si>
    <t>Diğer cayılabilir taahhütler</t>
  </si>
  <si>
    <t>Other Revocable Commitments</t>
  </si>
  <si>
    <t>TÜREV FİNANSAL ARAÇLAR</t>
  </si>
  <si>
    <t>DERIVATIVE FINANCIAL INSTRUMENTS</t>
  </si>
  <si>
    <t>3.1.</t>
  </si>
  <si>
    <t>Riskten korunma amaçlı türev finansal araçlar</t>
  </si>
  <si>
    <t>Derivative Financial Instruments For Hedging Purposes</t>
  </si>
  <si>
    <t>3.1.1.</t>
  </si>
  <si>
    <t>Gerçeğe uygun değer riskinden korunma amaçlı işlemler</t>
  </si>
  <si>
    <t>3.1.2.</t>
  </si>
  <si>
    <t>Nakit akış riskinden korunma amaçlı işlemler</t>
  </si>
  <si>
    <t>3.1.3.</t>
  </si>
  <si>
    <t>Yurtdışındaki net yatırım riskinden korunma amaçlı işlemler</t>
  </si>
  <si>
    <t>Hedge Of Net Investment In Foreign Operations</t>
  </si>
  <si>
    <t>3.2.</t>
  </si>
  <si>
    <t>Alım satım amaçlı türev finansal araçlar</t>
  </si>
  <si>
    <t>Held For Trading Transactions</t>
  </si>
  <si>
    <t>3.2.1</t>
  </si>
  <si>
    <t>Vadeli alım-satım işlemleri</t>
  </si>
  <si>
    <t>Forward Foreign Currency Buy/Sell Transactions</t>
  </si>
  <si>
    <t>3.2.1.1</t>
  </si>
  <si>
    <t>Vadeli döviz alım işlemleri</t>
  </si>
  <si>
    <t>Forward Foreign Currency Transactions-Buy</t>
  </si>
  <si>
    <t>3.2.1.2</t>
  </si>
  <si>
    <t>Vadeli döviz satım işlemleri</t>
  </si>
  <si>
    <t>Forward Foreign Currency Transactions-Sell</t>
  </si>
  <si>
    <t>3.2.2.</t>
  </si>
  <si>
    <t>Diğer vadeli alım-satım işlemleri</t>
  </si>
  <si>
    <t>Other Forward Buy/Sell Transactions</t>
  </si>
  <si>
    <t>3.3.</t>
  </si>
  <si>
    <t>B.</t>
  </si>
  <si>
    <t>EMANET VE REHİNLİ KIYMETLER (IV + V+VI)</t>
  </si>
  <si>
    <t>CUSTODY AND PLEDGED ITEMS (IV+V+VI)</t>
  </si>
  <si>
    <t>EMANET KIYMETLER</t>
  </si>
  <si>
    <t>ITEMS HELD IN CUSTODY</t>
  </si>
  <si>
    <t>4.1.</t>
  </si>
  <si>
    <t>Müşteri fon ve portföy mevcutları</t>
  </si>
  <si>
    <t>Assets Under Management</t>
  </si>
  <si>
    <t>4.2.</t>
  </si>
  <si>
    <t>Emanete alınan menkul değerler</t>
  </si>
  <si>
    <t>Investment Securities Held In Custody</t>
  </si>
  <si>
    <t>4.3.</t>
  </si>
  <si>
    <t>Tahsile alınan çekler</t>
  </si>
  <si>
    <t>Checks Received For Collection</t>
  </si>
  <si>
    <t>4.4.</t>
  </si>
  <si>
    <t>Tahsile alınan ticari senetler</t>
  </si>
  <si>
    <t>Commercial Notes Received For Collection</t>
  </si>
  <si>
    <t>4.5.</t>
  </si>
  <si>
    <t>Tahsile alınan diğer kıymetler</t>
  </si>
  <si>
    <t>Other Assets Received For Collection</t>
  </si>
  <si>
    <t>4.6.</t>
  </si>
  <si>
    <t>İhracına aracı olunan kıymetler</t>
  </si>
  <si>
    <t>Assets Received For Public Offering</t>
  </si>
  <si>
    <t>4.7.</t>
  </si>
  <si>
    <t>Diğer emanet kıymetler</t>
  </si>
  <si>
    <t>Other Items Under Custody</t>
  </si>
  <si>
    <t>4.8.</t>
  </si>
  <si>
    <t>Emanet kıymet alanlar</t>
  </si>
  <si>
    <t>Custodians</t>
  </si>
  <si>
    <t>REHİNLİ KIYMETLER</t>
  </si>
  <si>
    <t>PLEDGED ITEMS</t>
  </si>
  <si>
    <t>5.1.</t>
  </si>
  <si>
    <t>Menkul kıymetler</t>
  </si>
  <si>
    <t>Marketable Securities</t>
  </si>
  <si>
    <t>5.2.</t>
  </si>
  <si>
    <t>Teminat senetleri</t>
  </si>
  <si>
    <t>Guarantee Notes</t>
  </si>
  <si>
    <t>5.3.</t>
  </si>
  <si>
    <t>Emtia</t>
  </si>
  <si>
    <t>Commodity</t>
  </si>
  <si>
    <t>5.4.</t>
  </si>
  <si>
    <t>Varant</t>
  </si>
  <si>
    <t>Warranty</t>
  </si>
  <si>
    <t>5.5.</t>
  </si>
  <si>
    <t>Gayrimenkul</t>
  </si>
  <si>
    <t>Properties</t>
  </si>
  <si>
    <t>5.6.</t>
  </si>
  <si>
    <t>Diğer rehinli kıymetler</t>
  </si>
  <si>
    <t>Other Pledged Items</t>
  </si>
  <si>
    <t>5.7.</t>
  </si>
  <si>
    <t>Rehinli kıymet alanlar</t>
  </si>
  <si>
    <t>Pledged Items-Depository</t>
  </si>
  <si>
    <t>KABUL EDİLEN AVALLER VE KEFALETLER</t>
  </si>
  <si>
    <t>ACCEPTED INDEPENDENT GUARANTEES AND WARRANTIES</t>
  </si>
  <si>
    <t xml:space="preserve"> </t>
  </si>
  <si>
    <t>BİLANÇO DIŞI HESAPLAR TOPLAMI (A+B)</t>
  </si>
  <si>
    <t>TOTAL OFF BALANCE SHEET ACCOUNTS (A+B)</t>
  </si>
  <si>
    <t>1.1</t>
  </si>
  <si>
    <t>1.3</t>
  </si>
  <si>
    <t>1.4</t>
  </si>
  <si>
    <t>1.5</t>
  </si>
  <si>
    <t>1.5.1</t>
  </si>
  <si>
    <t>1.5.2</t>
  </si>
  <si>
    <t>1.5.3</t>
  </si>
  <si>
    <t>1.5.4</t>
  </si>
  <si>
    <t>1.6</t>
  </si>
  <si>
    <t>1.7</t>
  </si>
  <si>
    <t>2.3</t>
  </si>
  <si>
    <t>2.4</t>
  </si>
  <si>
    <t>2.5</t>
  </si>
  <si>
    <t>NET ÜCRET VE KOMİSYON GELİRLERİ/GİDERLERİ</t>
  </si>
  <si>
    <t>4.1</t>
  </si>
  <si>
    <t>4.1.1</t>
  </si>
  <si>
    <t>4.1.2</t>
  </si>
  <si>
    <t>4.2</t>
  </si>
  <si>
    <t>4.2.1</t>
  </si>
  <si>
    <t>4.2.2</t>
  </si>
  <si>
    <t>TEMETTÜ GELİRLERİ</t>
  </si>
  <si>
    <t>DİĞER FAALİYET GELİRLERİ</t>
  </si>
  <si>
    <t>DİĞER FAALİYET GİDERLERİ (-)</t>
  </si>
  <si>
    <t>BİRLEŞME İŞLEMİ SONRASINDA GELİR OLARAK KAYDEDİLEN FAZLALIK TUTARI</t>
  </si>
  <si>
    <t>XV.</t>
  </si>
  <si>
    <t>DURDURULAN FAALİYETLERDEN GELİRLER</t>
  </si>
  <si>
    <t>INCOME ON DISCONTINUED OPERATIONS</t>
  </si>
  <si>
    <t>18.1</t>
  </si>
  <si>
    <t>18.2</t>
  </si>
  <si>
    <t>18.3</t>
  </si>
  <si>
    <t>XIX.</t>
  </si>
  <si>
    <t>DURDURULAN FAALİYETLERDEN GİDERLER (-)</t>
  </si>
  <si>
    <t>19.1</t>
  </si>
  <si>
    <t>19.2</t>
  </si>
  <si>
    <t>19.3</t>
  </si>
  <si>
    <t>XX.</t>
  </si>
  <si>
    <t>XXI.</t>
  </si>
  <si>
    <t>TAX PROVISION FOR DISCONTINUED OPERATIONS (±)</t>
  </si>
  <si>
    <t>21.1</t>
  </si>
  <si>
    <t>21.2</t>
  </si>
  <si>
    <t>XXII.</t>
  </si>
  <si>
    <t>XXIII.</t>
  </si>
  <si>
    <t>23.1</t>
  </si>
  <si>
    <t>23.2</t>
  </si>
  <si>
    <t>Earnings Per Share</t>
  </si>
  <si>
    <t>Ödenmiş Sermaye</t>
  </si>
  <si>
    <t>Hisse Senedi İhraç Primleri</t>
  </si>
  <si>
    <t>Hisse Senedi İptal Kârları</t>
  </si>
  <si>
    <t>Statü Yedekleri</t>
  </si>
  <si>
    <t xml:space="preserve">Diğer </t>
  </si>
  <si>
    <t>1.1.1</t>
  </si>
  <si>
    <t>Alınan Kâr Payları</t>
  </si>
  <si>
    <t>1.1.2</t>
  </si>
  <si>
    <t>Ödenen Kâr Payları</t>
  </si>
  <si>
    <t>1.1.3</t>
  </si>
  <si>
    <t>Alınan Temettüler</t>
  </si>
  <si>
    <t>1.1.4</t>
  </si>
  <si>
    <t>1.1.5</t>
  </si>
  <si>
    <t>1.1.6</t>
  </si>
  <si>
    <t>1.1.7</t>
  </si>
  <si>
    <t>1.1.8</t>
  </si>
  <si>
    <t>Ödenen Vergiler</t>
  </si>
  <si>
    <t>1.1.9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</si>
  <si>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</si>
  <si>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</si>
  <si>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</si>
  <si>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</si>
  <si>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</si>
  <si>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</si>
  <si>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</si>
  <si>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</si>
  <si>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</si>
  <si>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</si>
  <si>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2.6</t>
  </si>
  <si>
    <t>2.7</t>
  </si>
  <si>
    <t>2.8</t>
  </si>
  <si>
    <t>2.9</t>
  </si>
  <si>
    <t>C.</t>
  </si>
  <si>
    <t>3.1</t>
  </si>
  <si>
    <t>3.2</t>
  </si>
  <si>
    <t>3.3</t>
  </si>
  <si>
    <t>3.4</t>
  </si>
  <si>
    <t>3.5</t>
  </si>
  <si>
    <t>Finansal Kiralamaya İlişkin Ödemeler</t>
  </si>
  <si>
    <t>3.6</t>
  </si>
  <si>
    <t>Loans</t>
  </si>
  <si>
    <t>TOTAL ASSETS</t>
  </si>
  <si>
    <t>TP/</t>
  </si>
  <si>
    <t>FUNDS COLLECTED</t>
  </si>
  <si>
    <t>FUNDS BORROWED</t>
  </si>
  <si>
    <t>8.3</t>
  </si>
  <si>
    <t>8.4</t>
  </si>
  <si>
    <t>PROVISIONS</t>
  </si>
  <si>
    <t>SHAREHOLDERS' EQUITY</t>
  </si>
  <si>
    <t>14.2.1</t>
  </si>
  <si>
    <t>14.2.2</t>
  </si>
  <si>
    <t>14.2.3</t>
  </si>
  <si>
    <t>14.3</t>
  </si>
  <si>
    <t>14.4</t>
  </si>
  <si>
    <t>14.5</t>
  </si>
  <si>
    <t>Azınlık Payları</t>
  </si>
  <si>
    <t>ASSETS - THOUSAND TURKISH LIRA</t>
  </si>
  <si>
    <t>LIABILITIES - THOUSAND TURKISH LIRA</t>
  </si>
  <si>
    <t>NAZIM HESAPLAR - BİN TÜRK LİRASI</t>
  </si>
  <si>
    <t>OFF BALANCE SHEET - THOUSAND TURKISH LIRA</t>
  </si>
  <si>
    <t>NAKİT AKIŞ TABLOSU - BİN TÜRK LİRASI</t>
  </si>
  <si>
    <t>STATEMENT OF CASH FLOWS - THOUSAND TURKISH LIRA</t>
  </si>
  <si>
    <t>ZİRAAT KATILIM BANKASI A.Ş.</t>
  </si>
  <si>
    <t>VAKIF KATILIM BANKASI A.Ş.</t>
  </si>
  <si>
    <t>VARLIKLAR</t>
  </si>
  <si>
    <t>FİNANSAL VARLIKLAR (Net)</t>
  </si>
  <si>
    <t>Nakit ve Nakit Benzerleri</t>
  </si>
  <si>
    <t>Nakit Değerler ve Merkez Bankası</t>
  </si>
  <si>
    <t>Bankalar</t>
  </si>
  <si>
    <t>Para Piyasalarından Alacaklar</t>
  </si>
  <si>
    <t xml:space="preserve">Gerçeğe Uygun Değer Farkı Kâr Zarara Yansıtılan Finansal Varlıklar </t>
  </si>
  <si>
    <t>Devlet Borçlanma Senetleri</t>
  </si>
  <si>
    <t>Sermayede Payı Temsil Eden Menkul Değerler</t>
  </si>
  <si>
    <t>Gerçeğe Uygun Değer Farkı Diğer Kapsamlı Gelire Yansıtılan Finansal Varlıklar</t>
  </si>
  <si>
    <t>Diğer Finansal Varlıklar</t>
  </si>
  <si>
    <t>İtfa Edilmiş Maliyeti ile Ölçülen Finansal Varlıklar</t>
  </si>
  <si>
    <t>Türev Finansal Varlıklar</t>
  </si>
  <si>
    <t>Türev Finansal Varlıkların Gerçeğe Uygun Değer Farkı Kar Zarara Yansıtılan Kısmı</t>
  </si>
  <si>
    <t>Türev Finansal Varlıkların Gerçeğe Uygun Değer Farkı Diğer Kapsamlı Gelire Yansıtılan Kısmı</t>
  </si>
  <si>
    <t>Beklenen Zarar Karşılıkları (-)</t>
  </si>
  <si>
    <t>Gerçeğe Uygun Değer Farkı Kar Zarara Yansıtılanlar</t>
  </si>
  <si>
    <t>Kiralama İşlemlerinden Alacaklar</t>
  </si>
  <si>
    <t>SATIŞ AMAÇLI ELDE TUTULAN VE DURDURULAN FAALİYETLERE İLİŞKİN DURAN VARLIKLAR (Net)</t>
  </si>
  <si>
    <t xml:space="preserve">Satış Amaçlı </t>
  </si>
  <si>
    <t>Durdurulan Faaliyetlere İlişkin</t>
  </si>
  <si>
    <t>ORTAKLIK YATIRIMLARI</t>
  </si>
  <si>
    <t xml:space="preserve">İştirakler (Net)  </t>
  </si>
  <si>
    <t>Özkaynak Yöntemine Göre Değerlenenler</t>
  </si>
  <si>
    <t xml:space="preserve">Konsolide Edilmeyenler </t>
  </si>
  <si>
    <t>Konsolide Edilmeyen Mali Ortaklıklar</t>
  </si>
  <si>
    <t>Konsolide Edilmeyen Mali Olmayan Ortaklıklar</t>
  </si>
  <si>
    <t xml:space="preserve">Birlikte Kontrol Edilen Ortaklıklar (İş Ortaklıkları) (Net)  </t>
  </si>
  <si>
    <t xml:space="preserve">MADDİ DURAN VARLIKLAR (Net) </t>
  </si>
  <si>
    <t>MADDİ OLMAYAN DURAN VARLIKLAR (Net)</t>
  </si>
  <si>
    <t>YATIRIM AMAÇLI GAYRİMENKULLER (Net)</t>
  </si>
  <si>
    <t>CARİ VERGİ VARLIĞI</t>
  </si>
  <si>
    <t xml:space="preserve">ERTELENMİŞ VERGİ VARLIĞI </t>
  </si>
  <si>
    <t xml:space="preserve">DİĞER AKTİFLER  </t>
  </si>
  <si>
    <t>VARLIKLAR TOPLAMI</t>
  </si>
  <si>
    <t>1.3.1</t>
  </si>
  <si>
    <t>1.3.2</t>
  </si>
  <si>
    <t>1.3.3</t>
  </si>
  <si>
    <t>1.4.1</t>
  </si>
  <si>
    <t>1.4.2</t>
  </si>
  <si>
    <t>2.3.1</t>
  </si>
  <si>
    <t>2.3.2</t>
  </si>
  <si>
    <t xml:space="preserve">2.4 </t>
  </si>
  <si>
    <t>4.3</t>
  </si>
  <si>
    <t>4.3.1</t>
  </si>
  <si>
    <t>4.3.2</t>
  </si>
  <si>
    <t xml:space="preserve">Bağlı Ortaklıklar  (Net) </t>
  </si>
  <si>
    <t>FINANCIAL ASSETS (Net)</t>
  </si>
  <si>
    <t>Cash and cash equivalents</t>
  </si>
  <si>
    <t>Cash and balances with central bank</t>
  </si>
  <si>
    <t>Banks</t>
  </si>
  <si>
    <t>Money market placements</t>
  </si>
  <si>
    <t>Financial assets valued at fair value through profit or loss</t>
  </si>
  <si>
    <t>Government debt securities</t>
  </si>
  <si>
    <t>Equity securities</t>
  </si>
  <si>
    <t>Other financial assets</t>
  </si>
  <si>
    <t>Financial assets valued at fair value through other comprehensive income</t>
  </si>
  <si>
    <t>Financial assets valued at amortised cost</t>
  </si>
  <si>
    <t>Derivative financial assets</t>
  </si>
  <si>
    <t>Derivative financial assets valued at fair value through profit and loss</t>
  </si>
  <si>
    <t>Derivative financial assets valued at fair value through other comprehensive income</t>
  </si>
  <si>
    <t>Expected Loss Provisions (-)</t>
  </si>
  <si>
    <t>LOANS (Net)</t>
  </si>
  <si>
    <t>Lease receivables</t>
  </si>
  <si>
    <t>ASSETS HELD FOR SALE AND DISCONTINUED OPERATIONS (Net)</t>
  </si>
  <si>
    <t>Assets held for sale</t>
  </si>
  <si>
    <t>Assets of discontinued operations</t>
  </si>
  <si>
    <t>Investments ın assocıates (net)</t>
  </si>
  <si>
    <t>Valued under equity method</t>
  </si>
  <si>
    <t xml:space="preserve">İHRAÇ EDİLEN MENKUL KIYMETLER (Net)  </t>
  </si>
  <si>
    <t>GERÇEĞE UYGUN DEĞER FARKI KAR ZARARA YANSITILAN FİNANSAL YÜKÜMLÜLÜKLER</t>
  </si>
  <si>
    <t>TÜREV FİNANSAL YÜKÜMLÜLÜKLER</t>
  </si>
  <si>
    <t>Türev Finansal Yükümlülüklerin Gerçeğe Uygun Değer Farkı Kar Zarara Yansıtılan Kısmı</t>
  </si>
  <si>
    <t>Türev Finansal Yükümlülüklerin Gerçeğe Uygun Değer Farkı Diğer Kapsamlı Gelire Yansıtılan Kısmı</t>
  </si>
  <si>
    <t>Yeniden Yapılanma Karşılığı</t>
  </si>
  <si>
    <t>Çalışan Hakları Karşılığı</t>
  </si>
  <si>
    <t>Sigorta Teknik Karşılıkları (Net)</t>
  </si>
  <si>
    <t>Diğer Karşılıklar</t>
  </si>
  <si>
    <t>CARİ VERGİ BORCU</t>
  </si>
  <si>
    <t>ERTELENMİŞ VERGİ BORCU</t>
  </si>
  <si>
    <t>SATIŞ AMAÇLI ELDE TUTULAN VE DURDURULAN FAALİYETLERE İLİŞKİN DURAN VARLIK BORÇLARI (Net)</t>
  </si>
  <si>
    <t>SERMAYE BENZERİ BORÇLANMA ARAÇLARI</t>
  </si>
  <si>
    <t>Diğer Borçlanma Araçları</t>
  </si>
  <si>
    <t>DİĞER YÜKÜMLÜLÜKLER</t>
  </si>
  <si>
    <t>Sermaye Yedekleri</t>
  </si>
  <si>
    <t>Diğer Sermaye Yedekleri</t>
  </si>
  <si>
    <t>Kâr veya Zararda Yeniden Sınıflandırılmayacak Birikmiş Diğer Kapsamlı Gelirler veya Giderler</t>
  </si>
  <si>
    <t>Kâr veya Zararda Yeniden Sınıflandırılacak Birikmiş Diğer Kapsamlı Gelirler veya Giderler</t>
  </si>
  <si>
    <t>Kâr Yedekleri</t>
  </si>
  <si>
    <t>Yasal Yedekler</t>
  </si>
  <si>
    <t>Olağanüstü Yedekler</t>
  </si>
  <si>
    <t>Diğer Kâr Yedekleri</t>
  </si>
  <si>
    <t>Kâr veya Zarar</t>
  </si>
  <si>
    <t>Geçmiş Yıllar Kâr veya Zararı</t>
  </si>
  <si>
    <t>Dönem Net Kâr veya Zararı</t>
  </si>
  <si>
    <t>YÜKÜMLÜLÜKLER TOPLAMI</t>
  </si>
  <si>
    <t>YÜKÜMLÜLÜKLER</t>
  </si>
  <si>
    <t xml:space="preserve">VIII. </t>
  </si>
  <si>
    <t>14.5.1</t>
  </si>
  <si>
    <t>14.5.2</t>
  </si>
  <si>
    <t>14.5.3</t>
  </si>
  <si>
    <t>14.5.4</t>
  </si>
  <si>
    <t>14.6</t>
  </si>
  <si>
    <t>14.6.1</t>
  </si>
  <si>
    <t>14.6.2</t>
  </si>
  <si>
    <t>14.7</t>
  </si>
  <si>
    <t>TOTAL LIABILITIES</t>
  </si>
  <si>
    <t>MONEY MARKET BALANCES</t>
  </si>
  <si>
    <t>MARKETABLE SECURITIES ISSUED (Net)</t>
  </si>
  <si>
    <t>DERIVATIVE FINANCIAL LIABILITIES</t>
  </si>
  <si>
    <t>Derivative financial liabilities valued at fair value through profit and loss</t>
  </si>
  <si>
    <t>Derivative financial liabilities valued at fair value through other comprehensive income</t>
  </si>
  <si>
    <t>LEASE LIABILITIES</t>
  </si>
  <si>
    <t>Restructuring provisions</t>
  </si>
  <si>
    <t>Reserve for employee benefits</t>
  </si>
  <si>
    <t>Insurance technical reserves (Net)</t>
  </si>
  <si>
    <t>Other provisions</t>
  </si>
  <si>
    <t>CURRENT TAX LIABILITY</t>
  </si>
  <si>
    <t>DEFERRED TAX LIABILITY</t>
  </si>
  <si>
    <t>SUBORDINATED DEBTS</t>
  </si>
  <si>
    <t>Other borrowing instruments</t>
  </si>
  <si>
    <t>OTHER LIABILITES</t>
  </si>
  <si>
    <t>Paid-in capital</t>
  </si>
  <si>
    <t>Capital reserves</t>
  </si>
  <si>
    <t>Share premium</t>
  </si>
  <si>
    <t>Share cancellation profits</t>
  </si>
  <si>
    <t>Other capital reserves</t>
  </si>
  <si>
    <t>Other accumulated comprehensive income that will not reclassified in profit or loss</t>
  </si>
  <si>
    <t>Other accumulated comprehensive income that will be reclassified in profit or loss</t>
  </si>
  <si>
    <t>Profit reserves</t>
  </si>
  <si>
    <t>Legal reserves</t>
  </si>
  <si>
    <t>Statutory reserves</t>
  </si>
  <si>
    <t>Extraordinary reserves</t>
  </si>
  <si>
    <t>Other profit reserves</t>
  </si>
  <si>
    <t>Profit or loss</t>
  </si>
  <si>
    <t>Prior years' profit/loss</t>
  </si>
  <si>
    <t>Current period net profit/loss</t>
  </si>
  <si>
    <t>Non-controlling Interest (-)</t>
  </si>
  <si>
    <t>FINANCIAL LIABILITIES VALUED AT FAIR VALUE THROUGH PROFIT AND LOSS</t>
  </si>
  <si>
    <t xml:space="preserve">KÂR PAYI GELİRLERİ  </t>
  </si>
  <si>
    <t>Kredilerden Alınan Kâr Payları</t>
  </si>
  <si>
    <t>Zorunlu Karşılıklardan Alınan Gelirler</t>
  </si>
  <si>
    <t>Bankalardan Alınan Gelirler</t>
  </si>
  <si>
    <t>Para Piyasası İşlemlerinden Alınan Gelirler</t>
  </si>
  <si>
    <t>Menkul Değerlerden Alınan Gelirler</t>
  </si>
  <si>
    <t>Gerçeğe Uygun Değer Farkı Diğer Kapsamlı Gelire Yansıtılanlar</t>
  </si>
  <si>
    <t>İtfa Edilmiş Maliyeti İle Ölçülenler</t>
  </si>
  <si>
    <t>Finansal Kiralama Gelirleri</t>
  </si>
  <si>
    <t xml:space="preserve">Diğer Kâr Payı Gelirleri  </t>
  </si>
  <si>
    <t xml:space="preserve">KÂR PAYI GİDERLERİ (-)  </t>
  </si>
  <si>
    <t>Katılma Hesaplarına Verilen Kâr Payları</t>
  </si>
  <si>
    <t xml:space="preserve">Kullanılan Kredilere Verilen Kâr Payları </t>
  </si>
  <si>
    <t>Para Piyasası İşlemlerine Verilen Kâr Payları</t>
  </si>
  <si>
    <t>İhraç Edilen Menkul Kıymetlere Verilen Kâr Payları</t>
  </si>
  <si>
    <t xml:space="preserve">Diğer Kâr Payı Giderleri  </t>
  </si>
  <si>
    <t>NET KÂR PAYI GELİRİ/GİDERİ (I - II)</t>
  </si>
  <si>
    <t>Alınan Ücret ve Komisyonlar</t>
  </si>
  <si>
    <t>Gayri Nakdi Kredilerden</t>
  </si>
  <si>
    <t>Verilen Ücret ve Komisyonlar (-)</t>
  </si>
  <si>
    <t>Gayri Nakdi Kredilere</t>
  </si>
  <si>
    <t>PERSONEL GİDERLERİ (-)</t>
  </si>
  <si>
    <t>TİCARİ KAR/ZARAR (Net)</t>
  </si>
  <si>
    <t xml:space="preserve">Sermaye Piyasası İşlemleri Kârı/Zararı </t>
  </si>
  <si>
    <t>Türev Finansal İşlemlerden Kâr/Zarar</t>
  </si>
  <si>
    <t xml:space="preserve">Kambiyo İşlemleri Kârı/Zararı </t>
  </si>
  <si>
    <t>BEKLENEN ZARAR KARŞILIKLARI (-)</t>
  </si>
  <si>
    <t>ÖZKAYNAK YÖNTEMİ UYGULANAN ORTAKLIKLARDAN KÂR/ZARAR</t>
  </si>
  <si>
    <t>NET PARASAL POZİSYON KÂRI/ZARARI</t>
  </si>
  <si>
    <t>SÜRDÜRÜLEN FAALİYETLER VERGİ KARŞILIĞI (±)</t>
  </si>
  <si>
    <t>Cari Vergi Karşılığı</t>
  </si>
  <si>
    <t>Ertelenmiş Vergi Gider Etkisi (+)</t>
  </si>
  <si>
    <t>Ertelenmiş Vergi Gelir Etkisi (-)</t>
  </si>
  <si>
    <t>Satış Amaçlı Elde Tutulan Duran Varlık Gelirleri</t>
  </si>
  <si>
    <t>İştirak, Bağlı Ortaklık ve Birlikte Kontrol Edilen Ortaklıklar (İş Ort.) Satış Karları</t>
  </si>
  <si>
    <t>Diğer Durdurulan Faaliyet Gelirleri</t>
  </si>
  <si>
    <t>Satış Amaçlı Elde Tutulan Duran Varlık Giderleri</t>
  </si>
  <si>
    <t>İştirak, Bağlı Ortaklık ve Birlikte Kontrol Edilen Ortaklıklar (İş Ort.) Satış Zararları</t>
  </si>
  <si>
    <t>Diğer Durdurulan Faaliyet Giderleri</t>
  </si>
  <si>
    <t>DURDURULAN FAALİYETLER VERGİ KARŞILIĞI (±)</t>
  </si>
  <si>
    <t>20.1</t>
  </si>
  <si>
    <t>20.2</t>
  </si>
  <si>
    <t>20.3</t>
  </si>
  <si>
    <t>XXIV.</t>
  </si>
  <si>
    <t>Income on assets held for sale</t>
  </si>
  <si>
    <t>Income on sale of associates, subsidiaries and jointly controlled entities (Joint Vent.)</t>
  </si>
  <si>
    <t>Income on other discontinued operations</t>
  </si>
  <si>
    <t>EXPENSE ON DISCONTINUED OPERATIONS (-)</t>
  </si>
  <si>
    <t>Expense on assets held for sale</t>
  </si>
  <si>
    <t>Expense on sale of associates, subsidiaries and jointly controlled entities (Joint Vent.)</t>
  </si>
  <si>
    <t>Expense on other discontinued operations</t>
  </si>
  <si>
    <t>PROFIT/(LOSS) ON DISCONTINUED OPERATIONS BEFORE TAXES (XVIII-XIX)</t>
  </si>
  <si>
    <t>Current tax provision</t>
  </si>
  <si>
    <t>Deferred tax provision (+)</t>
  </si>
  <si>
    <t>Deferred tax provision (-)</t>
  </si>
  <si>
    <t>NET PROFIT/LOSS FROM DISCONTINUED OPERATIONS (XXI±XXII)</t>
  </si>
  <si>
    <t>NET PROFIT/LOSS (XVIII+XXIII)</t>
  </si>
  <si>
    <t>STATEMENT OF PROFIT OR LOSS- THOUSAND TURKISH LIRA</t>
  </si>
  <si>
    <t>KAR ZARAR TABLOSU - BİN TÜRK LİRASI</t>
  </si>
  <si>
    <t>BANKACILIK FAALİYETLERİNE İLİŞKİN NAKİT AKIŞLARI</t>
  </si>
  <si>
    <t>Bankacılık Faaliyet Konusu Varlık ve Yükümlülüklerdeki Değişim Öncesi Faaliyet Kârı</t>
  </si>
  <si>
    <t>Elde Edilen Diğer Kazançlar</t>
  </si>
  <si>
    <t>Zarar Olarak Muhasebeleştirilen Donuk Alacaklardan Tahsilatlar</t>
  </si>
  <si>
    <t>Personele ve Hizmet Tedarik Edenlere Yapılan Nakit Ödemeler</t>
  </si>
  <si>
    <t>Bankacılık Faaliyetleri Konusu Varlık ve Yükümlülüklerdeki Değişim</t>
  </si>
  <si>
    <t>Gerçeğe Uygun Değer Farkı K/Z'a Yansıtılan FV'larda Net (Artış) Azalış</t>
  </si>
  <si>
    <t>Bankalar Hesabındaki Net (Artış) Azalış</t>
  </si>
  <si>
    <t>Kredilerdeki Net (Artış) Azalış</t>
  </si>
  <si>
    <t>Diğer Varlıklarda Net (Artış) Azalış</t>
  </si>
  <si>
    <t>Bankalardan Toplanan Fonlarda Net Artış (Azalış)</t>
  </si>
  <si>
    <t>Diğer Toplanan Fonlarda Net Artış (Azalış)</t>
  </si>
  <si>
    <t>Gerçeğe Uygun Değer Farkı K/Z'a Yansıtılan FY'lerde Net Artış (Azalış)</t>
  </si>
  <si>
    <t>Alınan Kredilerdeki Net Artış (Azalış)</t>
  </si>
  <si>
    <t>Vadesi Gelmiş Borçlarda Net Artış (Azalış)</t>
  </si>
  <si>
    <t xml:space="preserve">Diğer Borçlarda Net Artış (Azalış) </t>
  </si>
  <si>
    <t>Bankacılık Faaliyetlerinden Kaynaklanan Net Nakit Akışı</t>
  </si>
  <si>
    <t>YATIRIM FAALİYETLERİNE İLİŞKİN NAKİT AKIŞLARI</t>
  </si>
  <si>
    <t>Yatırım Faaliyetlerinden Kaynaklanan Net Nakit Akışı</t>
  </si>
  <si>
    <t xml:space="preserve">İktisap Edilen İştirakler, Bağlı Ortaklıklar ve Birlikte Kontrol Edilen Ortaklıklar (İş Ortaklıkları) </t>
  </si>
  <si>
    <t xml:space="preserve">Elden Çıkarılan İştirakler, Bağlı Ortaklıklar ve Birlikte Kontrol Edilen Ortaklıklar (İş Ortaklıkları) </t>
  </si>
  <si>
    <t xml:space="preserve">Satın Alınan Menkul ve Gayrimenkuller </t>
  </si>
  <si>
    <t>Elden Çıkarılan Menkul ve Gayrimenkuller</t>
  </si>
  <si>
    <t>Elde Edilen Gerçeğe Uygun Değer Farkı Diğer Kapsamlı Gelire Yansıtılan Finansal Varlıklar</t>
  </si>
  <si>
    <t>Elden Çıkarılan Gerçeğe Uygun Değer Farkı Diğer Kapsamlı Gelire Yansıtılan Finansal Varlıklar</t>
  </si>
  <si>
    <t>Satın Alınan İtfa Edilmiş Maliyeti ile Ölçülen Finansal Varlıklar</t>
  </si>
  <si>
    <t xml:space="preserve">Satılan İtfa Edilmiş Maliyeti ile Ölçülen Finansal Varlıklar </t>
  </si>
  <si>
    <t>FİNANSMAN FAALİYETLERİNE İLİŞKİN NAKİT AKIŞLARI</t>
  </si>
  <si>
    <t xml:space="preserve">Finansman Faaliyetlerinden Sağlanan Net Nakit </t>
  </si>
  <si>
    <t>Krediler ve İhraç Edilen Menkul Değerlerden Sağlanan Nakit</t>
  </si>
  <si>
    <t>Krediler ve İhraç Edilen Menkul Değerlerden Kaynaklanan Nakit Çıkışı</t>
  </si>
  <si>
    <t xml:space="preserve">İhraç Edilen Sermaye Araçları   </t>
  </si>
  <si>
    <t xml:space="preserve">Temettü Ödemeleri </t>
  </si>
  <si>
    <t xml:space="preserve">Yabancı Para Çevrim Farklarının Nakit ve Nakde Eşdeğer Varlıklar Üzerindeki Etkisi </t>
  </si>
  <si>
    <t>Nakit ve Nakde Eşdeğer Varlıklardaki Net Artış</t>
  </si>
  <si>
    <t xml:space="preserve">Dönem Sonundaki Nakit ve Nakde Eşdeğer Varlıklar </t>
  </si>
  <si>
    <r>
      <t>Dönem Başındaki Nakit ve Nakde Eşdeğer Varlıklar</t>
    </r>
    <r>
      <rPr>
        <b/>
        <vertAlign val="superscript"/>
        <sz val="12"/>
        <rFont val="Arial"/>
        <family val="2"/>
        <charset val="162"/>
      </rPr>
      <t xml:space="preserve"> </t>
    </r>
  </si>
  <si>
    <t>İTFA EDİLMİŞ MALİYETİ İLE ÖLÇÜLEN FİNANSAL VARLIKLAR (Net)</t>
  </si>
  <si>
    <t>SUBSIDIARY INVESTMENTS</t>
  </si>
  <si>
    <t>Unconsolidated associates</t>
  </si>
  <si>
    <t>Investments in subsidiaries (net)</t>
  </si>
  <si>
    <t>Unconsolidated financial subsidiaries</t>
  </si>
  <si>
    <t>Unconsolidated non-financial subsidiaries</t>
  </si>
  <si>
    <t>Joıntly controlled entıtıes (joınt ventures) (net)</t>
  </si>
  <si>
    <t>TANGIBLE ASSETS (Net)</t>
  </si>
  <si>
    <t>INTANGIBLE ASSETS (Net)</t>
  </si>
  <si>
    <t>Goodwill</t>
  </si>
  <si>
    <t>INVESTMENT PROPERTY (Net)</t>
  </si>
  <si>
    <t>CURRENT TAX ASSET</t>
  </si>
  <si>
    <t>DEFERRED TAX ASSET</t>
  </si>
  <si>
    <t>OTHER ASSETS</t>
  </si>
  <si>
    <t>KİRALAMA İŞLEMLERİNDEN YÜKÜMLÜLÜKLER (Net)</t>
  </si>
  <si>
    <t>ÖZKAYNAKLAR</t>
  </si>
  <si>
    <t>LIABILITIES FOR ASSETS HELD FOR SALE AND DISCONTINUED OPERATIONS (Net</t>
  </si>
  <si>
    <t>Kiralama Kâr Payı Giderleri</t>
  </si>
  <si>
    <t xml:space="preserve">FAALİYET BRÜT KÂRI (III+IV+V+VI+VII) </t>
  </si>
  <si>
    <t>DİĞER KARŞILIK GİDERLERİ (-)</t>
  </si>
  <si>
    <t>NET FAALİYET KÂRI/ZARARI (VIII-IX-X-XI-XII)</t>
  </si>
  <si>
    <t>SÜRDÜRÜLEN FAALİYETLER VERGİ ÖNCESİ K/Z (XIII+...+XVI)</t>
  </si>
  <si>
    <t>SÜRDÜRÜLEN FAALİYETLER DÖNEM NET K/Z (XVII±XVIII)</t>
  </si>
  <si>
    <t>DURDURULAN FAALİYETLER VERGİ ÖNCESİ K/Z (XX-XXI)</t>
  </si>
  <si>
    <t>DURDURULAN FAALİYETLER DÖNEM NET K/Z (XXII±XXIII)</t>
  </si>
  <si>
    <t>DÖNEM NET KARI/ZARARI (XIX+XXIV)</t>
  </si>
  <si>
    <t>Hisse Başına Kâr / Zarar</t>
  </si>
  <si>
    <t>V</t>
  </si>
  <si>
    <t xml:space="preserve">XVIII. </t>
  </si>
  <si>
    <t>21.3</t>
  </si>
  <si>
    <t>23.3</t>
  </si>
  <si>
    <t>XXV.</t>
  </si>
  <si>
    <t>TÜRKİYE EMLAK KATILIM BANKASI A.Ş.</t>
  </si>
  <si>
    <t>ÖZET RASYOLAR (%)</t>
  </si>
  <si>
    <t>RATIOS (%)</t>
  </si>
  <si>
    <t>TP Varlıklar/Toplam Varlıklar</t>
  </si>
  <si>
    <t>YP Varlıklar/Toplam Varlıklar</t>
  </si>
  <si>
    <t>Özkaynaklar/Toplam Varlıklar</t>
  </si>
  <si>
    <t>TP Toplanan Fonlar/Toplam Toplanan Fonlar</t>
  </si>
  <si>
    <t>YP Toplanan Fonlar/Toplam Toplanan Fonlar</t>
  </si>
  <si>
    <t>TP Kullandırılan Fonlar/Toplam Kullandırılan Fonlar</t>
  </si>
  <si>
    <t>YP Kullandırılan Fonlar/Toplam Kullandırılan Fonlar</t>
  </si>
  <si>
    <t>Toplam Kullandırılan Fonlar/ Toplam Varlıklar</t>
  </si>
  <si>
    <t>Toplam Toplanan Fonlar/ Toplam Varlıklar</t>
  </si>
  <si>
    <t>Toplam Kullandırılan Fonlar/ Toplam Toplanan Fonlar</t>
  </si>
  <si>
    <t>Net Dönem Kârı (Zararı)/ Toplam Varlıklar (ROA)</t>
  </si>
  <si>
    <t>Net Dönem Kârı (Zararı)/Özkaynaklar (ROE)</t>
  </si>
  <si>
    <t>Net Kâr Payı Gelir Giderleri/Faaliyet Gelir Giderleri Toplamı</t>
  </si>
  <si>
    <t>Net Ücret ve Komisyon Gelir Giderleri/Faaliyet Gelir Giderleri Toplamı</t>
  </si>
  <si>
    <t>TOM KATILIM BANKASI A.Ş.</t>
  </si>
  <si>
    <t>T.O.M. KATILIM BANKASI A.Ş.</t>
  </si>
  <si>
    <t>HAYAT FİNANS KATILIM BANKASI A.Ş.</t>
  </si>
  <si>
    <t>DECEMBER 2024</t>
  </si>
  <si>
    <t>DÜNYA KATILIM BANKASI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</si>
</sst>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mmmm\ \ yyyy"/>
    <numFmt numFmtId="167" formatCode="_-* #,##0\ _T_L_-;\-* #,##0\ _T_L_-;_-* &quot;-&quot;\ _T_L_-;_-@_-"/>
    <numFmt numFmtId="168" formatCode="_-* #,##0.00\ _T_L_-;\-* #,##0.00\ _T_L_-;_-* &quot;-&quot;??\ _T_L_-;_-@_-"/>
    <numFmt numFmtId="169" formatCode="General_)"/>
    <numFmt numFmtId="170" formatCode="[$€-2]\ #,##0.00_);[Red]\([$€-2]\ #,##0.00\)"/>
    <numFmt numFmtId="171" formatCode="_-* #,##0.00\ [$€-1]_-;\-* #,##0.00\ [$€-1]_-;_-* &quot;-&quot;??\ [$€-1]_-"/>
    <numFmt numFmtId="172" formatCode="_(* #,##0_);_(* \(#,##0\);_(* &quot;-&quot;_);_(@_)"/>
    <numFmt numFmtId="173" formatCode="_-* #,##0.00000\ _T_L_-;\-* #,##0.00000\ _T_L_-;_-* &quot;-&quot;?????\ _T_L_-;_-@_-"/>
    <numFmt numFmtId="174" formatCode="_(* #,##0.000_);_(* \(#,##0.000\);_(* &quot;-&quot;_);_(@_)"/>
  </numFmts>
  <fonts count="62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MS Sans Serif"/>
      <family val="2"/>
      <charset val="162"/>
    </font>
    <font>
      <b/>
      <sz val="16"/>
      <color rgb="FFFF0000"/>
      <name val="Arial"/>
      <family val="2"/>
      <charset val="162"/>
    </font>
    <font>
      <sz val="10"/>
      <name val="MS Sans Serif"/>
    </font>
    <font>
      <b/>
      <sz val="10"/>
      <name val="Times New Roman"/>
      <family val="1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</font>
    <font>
      <sz val="11"/>
      <color indexed="9"/>
      <name val="Calibri"/>
      <family val="2"/>
      <charset val="162"/>
    </font>
    <font>
      <sz val="11"/>
      <color indexed="10"/>
      <name val="Calibri"/>
      <family val="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0"/>
      <color indexed="39"/>
      <name val="Arial"/>
      <family val="2"/>
      <charset val="162"/>
    </font>
    <font>
      <b/>
      <sz val="10"/>
      <color indexed="32"/>
      <name val="Arial"/>
      <family val="2"/>
      <charset val="162"/>
    </font>
    <font>
      <b/>
      <sz val="10"/>
      <color indexed="58"/>
      <name val="Arial"/>
      <family val="2"/>
      <charset val="162"/>
    </font>
    <font>
      <sz val="11"/>
      <color indexed="20"/>
      <name val="Calibri"/>
      <family val="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8"/>
      <name val="Tahoma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162"/>
    </font>
    <font>
      <b/>
      <sz val="11"/>
      <color indexed="9"/>
      <name val="Calibri"/>
      <family val="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sz val="12"/>
      <color rgb="FFFF0000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vertAlign val="superscript"/>
      <sz val="12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0"/>
      <color rgb="FF000000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8"/>
      <name val="Tahoma"/>
      <family val="2"/>
      <charset val="162"/>
    </font>
    <font>
      <sz val="12"/>
      <name val="Times New Roman Tur"/>
      <charset val="162"/>
    </font>
    <font>
      <sz val="7"/>
      <color theme="1"/>
      <name val="Arial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9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0" fillId="0" borderId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20" borderId="8" applyNumberFormat="0" applyAlignment="0" applyProtection="0"/>
    <xf numFmtId="0" fontId="21" fillId="20" borderId="8" applyNumberFormat="0" applyAlignment="0" applyProtection="0"/>
    <xf numFmtId="0" fontId="22" fillId="0" borderId="9" applyNumberFormat="0" applyFill="0" applyAlignment="0" applyProtection="0"/>
    <xf numFmtId="0" fontId="23" fillId="21" borderId="10" applyNumberFormat="0" applyAlignment="0" applyProtection="0"/>
    <xf numFmtId="40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22" borderId="11" applyNumberFormat="0" applyFont="0" applyAlignment="0" applyProtection="0"/>
    <xf numFmtId="0" fontId="24" fillId="7" borderId="8" applyNumberFormat="0" applyAlignment="0" applyProtection="0"/>
    <xf numFmtId="171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8" applyNumberFormat="0" applyAlignment="0" applyProtection="0"/>
    <xf numFmtId="17" fontId="31" fillId="0" borderId="0">
      <alignment horizontal="center"/>
      <protection locked="0"/>
    </xf>
    <xf numFmtId="38" fontId="32" fillId="0" borderId="0">
      <protection locked="0"/>
    </xf>
    <xf numFmtId="40" fontId="33" fillId="0" borderId="0">
      <protection locked="0"/>
    </xf>
    <xf numFmtId="0" fontId="34" fillId="3" borderId="0" applyNumberFormat="0" applyBorder="0" applyAlignment="0" applyProtection="0"/>
    <xf numFmtId="0" fontId="35" fillId="0" borderId="9" applyNumberFormat="0" applyFill="0" applyAlignment="0" applyProtection="0"/>
    <xf numFmtId="0" fontId="36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38" fillId="0" borderId="0"/>
    <xf numFmtId="0" fontId="38" fillId="0" borderId="0"/>
    <xf numFmtId="0" fontId="51" fillId="0" borderId="0"/>
    <xf numFmtId="0" fontId="8" fillId="0" borderId="0"/>
    <xf numFmtId="0" fontId="8" fillId="0" borderId="0"/>
    <xf numFmtId="0" fontId="10" fillId="0" borderId="0"/>
    <xf numFmtId="0" fontId="15" fillId="0" borderId="0"/>
    <xf numFmtId="0" fontId="15" fillId="0" borderId="0"/>
    <xf numFmtId="0" fontId="1" fillId="0" borderId="0"/>
    <xf numFmtId="0" fontId="14" fillId="0" borderId="0"/>
    <xf numFmtId="0" fontId="38" fillId="0" borderId="0"/>
    <xf numFmtId="0" fontId="15" fillId="0" borderId="0"/>
    <xf numFmtId="0" fontId="8" fillId="22" borderId="11" applyNumberFormat="0" applyFont="0" applyAlignment="0" applyProtection="0"/>
    <xf numFmtId="0" fontId="39" fillId="20" borderId="15" applyNumberFormat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169" fontId="13" fillId="0" borderId="0"/>
    <xf numFmtId="0" fontId="40" fillId="4" borderId="0" applyNumberFormat="0" applyBorder="0" applyAlignment="0" applyProtection="0"/>
    <xf numFmtId="0" fontId="41" fillId="20" borderId="15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9" fillId="21" borderId="10" applyNumberFormat="0" applyAlignment="0" applyProtection="0"/>
    <xf numFmtId="167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0"/>
    <xf numFmtId="0" fontId="10" fillId="0" borderId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7" fillId="0" borderId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7" fillId="0" borderId="0"/>
    <xf numFmtId="40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 wrapText="1"/>
    </xf>
    <xf numFmtId="165" fontId="3" fillId="0" borderId="7" xfId="2" applyNumberFormat="1" applyFont="1" applyBorder="1" applyAlignment="1">
      <alignment horizontal="right" vertical="center" indent="1"/>
    </xf>
    <xf numFmtId="165" fontId="9" fillId="0" borderId="7" xfId="2" applyNumberFormat="1" applyFont="1" applyFill="1" applyBorder="1" applyAlignment="1">
      <alignment horizontal="right" vertical="center" indent="1"/>
    </xf>
    <xf numFmtId="0" fontId="3" fillId="0" borderId="1" xfId="1" applyFont="1" applyBorder="1" applyAlignment="1">
      <alignment horizontal="right" vertical="center" indent="1"/>
    </xf>
    <xf numFmtId="0" fontId="3" fillId="0" borderId="2" xfId="1" applyFont="1" applyBorder="1" applyAlignment="1">
      <alignment horizontal="right" vertical="center" indent="1"/>
    </xf>
    <xf numFmtId="166" fontId="11" fillId="0" borderId="0" xfId="0" applyNumberFormat="1" applyFont="1" applyAlignment="1">
      <alignment horizontal="right" vertical="center"/>
    </xf>
    <xf numFmtId="0" fontId="3" fillId="0" borderId="0" xfId="4" applyFont="1" applyAlignment="1">
      <alignment horizontal="right" vertical="top"/>
    </xf>
    <xf numFmtId="0" fontId="55" fillId="0" borderId="0" xfId="0" applyFont="1" applyAlignment="1">
      <alignment horizontal="right"/>
    </xf>
    <xf numFmtId="0" fontId="55" fillId="0" borderId="0" xfId="0" applyFont="1" applyAlignment="1">
      <alignment horizontal="right" vertical="center"/>
    </xf>
    <xf numFmtId="0" fontId="4" fillId="0" borderId="0" xfId="4" applyFont="1" applyAlignment="1">
      <alignment horizontal="right" wrapText="1"/>
    </xf>
    <xf numFmtId="0" fontId="3" fillId="0" borderId="0" xfId="4" applyFont="1" applyAlignment="1">
      <alignment horizontal="right" wrapText="1"/>
    </xf>
    <xf numFmtId="166" fontId="11" fillId="0" borderId="0" xfId="0" applyNumberFormat="1" applyFont="1" applyAlignment="1">
      <alignment horizontal="left" vertical="center"/>
    </xf>
    <xf numFmtId="165" fontId="5" fillId="0" borderId="2" xfId="2" applyNumberFormat="1" applyFont="1" applyFill="1" applyBorder="1" applyAlignment="1">
      <alignment horizontal="right" vertical="center" indent="4"/>
    </xf>
    <xf numFmtId="0" fontId="2" fillId="0" borderId="0" xfId="1" applyFont="1" applyAlignment="1">
      <alignment horizontal="left" vertical="center"/>
    </xf>
    <xf numFmtId="0" fontId="3" fillId="0" borderId="0" xfId="4" quotePrefix="1" applyFont="1" applyAlignment="1">
      <alignment horizontal="right" vertical="top"/>
    </xf>
    <xf numFmtId="0" fontId="4" fillId="0" borderId="0" xfId="4" quotePrefix="1" applyFont="1" applyAlignment="1">
      <alignment horizontal="right" vertical="top"/>
    </xf>
    <xf numFmtId="0" fontId="3" fillId="0" borderId="0" xfId="1" applyFont="1" applyAlignment="1">
      <alignment horizontal="right" vertical="center" inden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4" fillId="0" borderId="0" xfId="0" quotePrefix="1" applyNumberFormat="1" applyFont="1" applyAlignment="1">
      <alignment horizontal="left"/>
    </xf>
    <xf numFmtId="0" fontId="55" fillId="0" borderId="0" xfId="0" applyFont="1"/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left" vertical="center"/>
    </xf>
    <xf numFmtId="49" fontId="4" fillId="0" borderId="0" xfId="0" quotePrefix="1" applyNumberFormat="1" applyFont="1" applyAlignment="1">
      <alignment horizontal="right" vertical="top"/>
    </xf>
    <xf numFmtId="0" fontId="4" fillId="0" borderId="0" xfId="4" applyFont="1" applyAlignment="1">
      <alignment horizontal="right" vertical="top" wrapText="1"/>
    </xf>
    <xf numFmtId="0" fontId="4" fillId="0" borderId="0" xfId="4" quotePrefix="1" applyFont="1" applyAlignment="1">
      <alignment horizontal="right" vertical="top" wrapText="1"/>
    </xf>
    <xf numFmtId="0" fontId="2" fillId="0" borderId="0" xfId="4" applyFont="1" applyAlignment="1">
      <alignment horizontal="right" vertical="top"/>
    </xf>
    <xf numFmtId="165" fontId="55" fillId="0" borderId="0" xfId="0" applyNumberFormat="1" applyFont="1" applyAlignment="1">
      <alignment horizontal="right" vertical="center" indent="1"/>
    </xf>
    <xf numFmtId="165" fontId="53" fillId="0" borderId="0" xfId="0" applyNumberFormat="1" applyFont="1" applyAlignment="1">
      <alignment horizontal="right" vertical="center" indent="1"/>
    </xf>
    <xf numFmtId="165" fontId="55" fillId="0" borderId="1" xfId="0" applyNumberFormat="1" applyFont="1" applyBorder="1" applyAlignment="1">
      <alignment horizontal="right" vertical="center" indent="1"/>
    </xf>
    <xf numFmtId="165" fontId="55" fillId="0" borderId="2" xfId="0" applyNumberFormat="1" applyFont="1" applyBorder="1" applyAlignment="1">
      <alignment horizontal="right" vertical="center" indent="1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49" fontId="5" fillId="0" borderId="0" xfId="0" quotePrefix="1" applyNumberFormat="1" applyFont="1" applyAlignment="1">
      <alignment horizontal="right" vertical="center"/>
    </xf>
    <xf numFmtId="49" fontId="5" fillId="0" borderId="0" xfId="0" quotePrefix="1" applyNumberFormat="1" applyFont="1" applyAlignment="1">
      <alignment horizontal="left" vertical="center"/>
    </xf>
    <xf numFmtId="49" fontId="53" fillId="0" borderId="0" xfId="0" quotePrefix="1" applyNumberFormat="1" applyFont="1" applyAlignment="1">
      <alignment horizontal="right" vertical="center"/>
    </xf>
    <xf numFmtId="49" fontId="53" fillId="0" borderId="0" xfId="0" quotePrefix="1" applyNumberFormat="1" applyFont="1" applyAlignment="1">
      <alignment horizontal="left" vertical="center"/>
    </xf>
    <xf numFmtId="0" fontId="53" fillId="0" borderId="0" xfId="0" applyFont="1" applyAlignment="1">
      <alignment vertical="center"/>
    </xf>
    <xf numFmtId="49" fontId="4" fillId="0" borderId="0" xfId="0" quotePrefix="1" applyNumberFormat="1" applyFont="1" applyAlignment="1">
      <alignment horizontal="right"/>
    </xf>
    <xf numFmtId="164" fontId="55" fillId="0" borderId="0" xfId="2" applyNumberFormat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" fontId="4" fillId="0" borderId="0" xfId="0" applyNumberFormat="1" applyFont="1" applyAlignment="1">
      <alignment horizontal="right" vertical="center"/>
    </xf>
    <xf numFmtId="16" fontId="4" fillId="0" borderId="0" xfId="0" applyNumberFormat="1" applyFont="1" applyAlignment="1">
      <alignment horizontal="left" vertical="center"/>
    </xf>
    <xf numFmtId="14" fontId="4" fillId="0" borderId="0" xfId="0" quotePrefix="1" applyNumberFormat="1" applyFont="1" applyAlignment="1">
      <alignment horizontal="right" vertical="center"/>
    </xf>
    <xf numFmtId="14" fontId="4" fillId="0" borderId="0" xfId="0" quotePrefix="1" applyNumberFormat="1" applyFont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16" fontId="4" fillId="0" borderId="0" xfId="0" quotePrefix="1" applyNumberFormat="1" applyFont="1" applyAlignment="1">
      <alignment horizontal="right" vertical="center"/>
    </xf>
    <xf numFmtId="16" fontId="4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5" fillId="0" borderId="0" xfId="2" applyNumberFormat="1" applyFont="1" applyBorder="1" applyAlignment="1">
      <alignment vertical="center"/>
    </xf>
    <xf numFmtId="165" fontId="55" fillId="0" borderId="0" xfId="2" applyNumberFormat="1" applyFont="1" applyBorder="1" applyAlignment="1">
      <alignment vertical="center"/>
    </xf>
    <xf numFmtId="165" fontId="53" fillId="0" borderId="0" xfId="2" applyNumberFormat="1" applyFont="1" applyBorder="1" applyAlignment="1">
      <alignment vertical="center"/>
    </xf>
    <xf numFmtId="165" fontId="5" fillId="0" borderId="1" xfId="2" applyNumberFormat="1" applyFont="1" applyBorder="1" applyAlignment="1">
      <alignment vertical="center"/>
    </xf>
    <xf numFmtId="165" fontId="53" fillId="0" borderId="1" xfId="2" applyNumberFormat="1" applyFont="1" applyBorder="1" applyAlignment="1">
      <alignment vertical="center"/>
    </xf>
    <xf numFmtId="0" fontId="55" fillId="0" borderId="7" xfId="0" applyFont="1" applyBorder="1"/>
    <xf numFmtId="164" fontId="5" fillId="0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165" fontId="3" fillId="0" borderId="7" xfId="133" applyNumberFormat="1" applyFont="1" applyBorder="1" applyAlignment="1">
      <alignment horizontal="right" vertical="center" indent="4"/>
    </xf>
    <xf numFmtId="165" fontId="3" fillId="0" borderId="7" xfId="133" applyNumberFormat="1" applyFont="1" applyBorder="1" applyAlignment="1">
      <alignment horizontal="right" vertical="center" indent="1"/>
    </xf>
    <xf numFmtId="10" fontId="55" fillId="0" borderId="7" xfId="132" applyNumberFormat="1" applyFont="1" applyBorder="1"/>
    <xf numFmtId="165" fontId="55" fillId="0" borderId="0" xfId="0" applyNumberFormat="1" applyFont="1"/>
    <xf numFmtId="165" fontId="53" fillId="0" borderId="0" xfId="0" applyNumberFormat="1" applyFont="1" applyAlignment="1">
      <alignment horizontal="right" vertical="center"/>
    </xf>
    <xf numFmtId="165" fontId="53" fillId="0" borderId="2" xfId="0" applyNumberFormat="1" applyFont="1" applyBorder="1" applyAlignment="1">
      <alignment horizontal="right" vertical="center"/>
    </xf>
    <xf numFmtId="165" fontId="9" fillId="0" borderId="2" xfId="2" applyNumberFormat="1" applyFont="1" applyFill="1" applyBorder="1" applyAlignment="1">
      <alignment horizontal="right" vertical="center" indent="4"/>
    </xf>
    <xf numFmtId="0" fontId="56" fillId="0" borderId="0" xfId="0" applyFont="1"/>
    <xf numFmtId="166" fontId="11" fillId="0" borderId="22" xfId="0" applyNumberFormat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3" fillId="0" borderId="22" xfId="4" applyFont="1" applyBorder="1" applyAlignment="1">
      <alignment wrapText="1"/>
    </xf>
    <xf numFmtId="0" fontId="4" fillId="0" borderId="22" xfId="4" applyFont="1" applyBorder="1" applyAlignment="1">
      <alignment wrapText="1"/>
    </xf>
    <xf numFmtId="0" fontId="55" fillId="0" borderId="22" xfId="0" applyFont="1" applyBorder="1"/>
    <xf numFmtId="49" fontId="3" fillId="0" borderId="0" xfId="0" applyNumberFormat="1" applyFont="1" applyAlignment="1">
      <alignment horizontal="right" vertical="top"/>
    </xf>
    <xf numFmtId="165" fontId="56" fillId="0" borderId="1" xfId="0" applyNumberFormat="1" applyFont="1" applyBorder="1" applyAlignment="1">
      <alignment horizontal="right" vertical="center" indent="1"/>
    </xf>
    <xf numFmtId="165" fontId="56" fillId="0" borderId="0" xfId="0" applyNumberFormat="1" applyFont="1" applyAlignment="1">
      <alignment horizontal="right" vertical="center" indent="1"/>
    </xf>
    <xf numFmtId="165" fontId="56" fillId="0" borderId="2" xfId="0" applyNumberFormat="1" applyFont="1" applyBorder="1" applyAlignment="1">
      <alignment horizontal="right" vertical="center" indent="1"/>
    </xf>
    <xf numFmtId="49" fontId="3" fillId="0" borderId="0" xfId="0" applyNumberFormat="1" applyFont="1" applyAlignment="1">
      <alignment horizontal="left"/>
    </xf>
    <xf numFmtId="0" fontId="3" fillId="0" borderId="0" xfId="4" applyFont="1" applyAlignment="1">
      <alignment horizontal="right" vertical="top" wrapText="1"/>
    </xf>
    <xf numFmtId="49" fontId="3" fillId="0" borderId="0" xfId="0" quotePrefix="1" applyNumberFormat="1" applyFont="1" applyAlignment="1">
      <alignment horizontal="right" vertical="top"/>
    </xf>
    <xf numFmtId="49" fontId="3" fillId="0" borderId="0" xfId="0" quotePrefix="1" applyNumberFormat="1" applyFont="1" applyAlignment="1">
      <alignment horizontal="left" vertical="top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49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5" fontId="9" fillId="0" borderId="1" xfId="2" applyNumberFormat="1" applyFont="1" applyBorder="1" applyAlignment="1">
      <alignment vertical="center"/>
    </xf>
    <xf numFmtId="165" fontId="9" fillId="0" borderId="0" xfId="2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22" xfId="90" applyFont="1" applyBorder="1" applyAlignment="1">
      <alignment horizontal="left" vertical="center"/>
    </xf>
    <xf numFmtId="0" fontId="3" fillId="0" borderId="22" xfId="4" applyFont="1" applyBorder="1" applyAlignment="1">
      <alignment horizontal="left" vertical="top" wrapText="1"/>
    </xf>
    <xf numFmtId="0" fontId="4" fillId="0" borderId="22" xfId="4" applyFont="1" applyBorder="1" applyAlignment="1">
      <alignment horizontal="left" vertical="top" wrapText="1"/>
    </xf>
    <xf numFmtId="0" fontId="4" fillId="0" borderId="22" xfId="4" quotePrefix="1" applyFont="1" applyBorder="1" applyAlignment="1">
      <alignment horizontal="left" vertical="top" wrapText="1"/>
    </xf>
    <xf numFmtId="0" fontId="3" fillId="0" borderId="22" xfId="4" applyFont="1" applyBorder="1" applyAlignment="1">
      <alignment horizontal="left" vertical="top"/>
    </xf>
    <xf numFmtId="0" fontId="2" fillId="0" borderId="22" xfId="4" applyFont="1" applyBorder="1" applyAlignment="1">
      <alignment horizontal="left" vertical="top"/>
    </xf>
    <xf numFmtId="0" fontId="3" fillId="0" borderId="2" xfId="1" applyFont="1" applyBorder="1" applyAlignment="1">
      <alignment horizontal="right" vertical="center"/>
    </xf>
    <xf numFmtId="164" fontId="55" fillId="0" borderId="2" xfId="2" applyNumberFormat="1" applyFont="1" applyBorder="1" applyAlignment="1">
      <alignment vertical="center"/>
    </xf>
    <xf numFmtId="165" fontId="3" fillId="0" borderId="0" xfId="133" applyNumberFormat="1" applyFont="1" applyBorder="1" applyAlignment="1">
      <alignment horizontal="right" vertical="center" indent="1"/>
    </xf>
    <xf numFmtId="0" fontId="3" fillId="0" borderId="0" xfId="4" applyFont="1" applyAlignment="1">
      <alignment horizontal="left" vertical="top" wrapText="1"/>
    </xf>
    <xf numFmtId="165" fontId="3" fillId="0" borderId="0" xfId="2" applyNumberFormat="1" applyFont="1" applyBorder="1" applyAlignment="1">
      <alignment horizontal="right" vertical="center" indent="1"/>
    </xf>
    <xf numFmtId="165" fontId="9" fillId="0" borderId="0" xfId="2" applyNumberFormat="1" applyFont="1" applyFill="1" applyBorder="1" applyAlignment="1">
      <alignment horizontal="right" vertical="center" indent="1"/>
    </xf>
    <xf numFmtId="0" fontId="3" fillId="0" borderId="0" xfId="4" applyFont="1" applyAlignment="1">
      <alignment wrapText="1"/>
    </xf>
    <xf numFmtId="165" fontId="53" fillId="0" borderId="2" xfId="0" applyNumberFormat="1" applyFont="1" applyBorder="1" applyAlignment="1">
      <alignment horizontal="right" vertical="center" indent="1"/>
    </xf>
    <xf numFmtId="165" fontId="9" fillId="0" borderId="1" xfId="148" applyNumberFormat="1" applyFont="1" applyBorder="1" applyAlignment="1">
      <alignment vertical="center"/>
    </xf>
    <xf numFmtId="165" fontId="9" fillId="0" borderId="0" xfId="148" applyNumberFormat="1" applyFont="1" applyBorder="1" applyAlignment="1">
      <alignment vertical="center"/>
    </xf>
    <xf numFmtId="165" fontId="5" fillId="0" borderId="1" xfId="148" applyNumberFormat="1" applyFont="1" applyBorder="1" applyAlignment="1">
      <alignment vertical="center"/>
    </xf>
    <xf numFmtId="165" fontId="5" fillId="0" borderId="0" xfId="148" applyNumberFormat="1" applyFont="1" applyBorder="1" applyAlignment="1">
      <alignment vertical="center"/>
    </xf>
    <xf numFmtId="165" fontId="5" fillId="0" borderId="2" xfId="148" applyNumberFormat="1" applyFont="1" applyBorder="1" applyAlignment="1">
      <alignment vertical="center"/>
    </xf>
    <xf numFmtId="165" fontId="9" fillId="0" borderId="2" xfId="148" applyNumberFormat="1" applyFont="1" applyBorder="1" applyAlignment="1">
      <alignment vertical="center"/>
    </xf>
    <xf numFmtId="165" fontId="55" fillId="0" borderId="1" xfId="148" applyNumberFormat="1" applyFont="1" applyBorder="1" applyAlignment="1">
      <alignment vertical="center"/>
    </xf>
    <xf numFmtId="165" fontId="55" fillId="0" borderId="0" xfId="148" applyNumberFormat="1" applyFont="1" applyBorder="1" applyAlignment="1">
      <alignment vertical="center"/>
    </xf>
    <xf numFmtId="165" fontId="53" fillId="0" borderId="1" xfId="148" applyNumberFormat="1" applyFont="1" applyBorder="1" applyAlignment="1">
      <alignment vertical="center"/>
    </xf>
    <xf numFmtId="165" fontId="53" fillId="0" borderId="0" xfId="148" applyNumberFormat="1" applyFont="1" applyBorder="1" applyAlignment="1">
      <alignment vertical="center"/>
    </xf>
    <xf numFmtId="165" fontId="53" fillId="0" borderId="2" xfId="148" applyNumberFormat="1" applyFont="1" applyBorder="1" applyAlignment="1">
      <alignment vertical="center"/>
    </xf>
    <xf numFmtId="165" fontId="5" fillId="0" borderId="2" xfId="149" applyNumberFormat="1" applyFont="1" applyFill="1" applyBorder="1" applyAlignment="1">
      <alignment horizontal="right" vertical="center" indent="4"/>
    </xf>
    <xf numFmtId="165" fontId="9" fillId="0" borderId="2" xfId="149" applyNumberFormat="1" applyFont="1" applyFill="1" applyBorder="1" applyAlignment="1">
      <alignment horizontal="right" vertical="center" indent="4"/>
    </xf>
    <xf numFmtId="165" fontId="9" fillId="0" borderId="0" xfId="149" applyNumberFormat="1" applyFont="1" applyFill="1" applyBorder="1" applyAlignment="1">
      <alignment horizontal="right" vertical="center" indent="4"/>
    </xf>
    <xf numFmtId="165" fontId="5" fillId="0" borderId="0" xfId="149" applyNumberFormat="1" applyFont="1" applyFill="1" applyBorder="1" applyAlignment="1">
      <alignment horizontal="right" vertical="center" indent="4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5" fillId="0" borderId="0" xfId="0" applyFont="1" applyFill="1"/>
    <xf numFmtId="10" fontId="55" fillId="0" borderId="7" xfId="132" applyNumberFormat="1" applyFont="1" applyFill="1" applyBorder="1"/>
    <xf numFmtId="0" fontId="55" fillId="0" borderId="0" xfId="0" applyFont="1" applyFill="1" applyAlignment="1">
      <alignment horizontal="right"/>
    </xf>
    <xf numFmtId="0" fontId="55" fillId="24" borderId="0" xfId="0" applyFont="1" applyFill="1"/>
    <xf numFmtId="10" fontId="55" fillId="24" borderId="7" xfId="132" applyNumberFormat="1" applyFont="1" applyFill="1" applyBorder="1"/>
    <xf numFmtId="0" fontId="55" fillId="24" borderId="0" xfId="0" applyFont="1" applyFill="1" applyAlignment="1">
      <alignment horizontal="right"/>
    </xf>
    <xf numFmtId="49" fontId="3" fillId="25" borderId="0" xfId="0" applyNumberFormat="1" applyFont="1" applyFill="1" applyAlignment="1">
      <alignment horizontal="right"/>
    </xf>
    <xf numFmtId="0" fontId="3" fillId="25" borderId="0" xfId="0" applyFont="1" applyFill="1" applyAlignment="1">
      <alignment horizontal="right"/>
    </xf>
    <xf numFmtId="0" fontId="3" fillId="25" borderId="0" xfId="0" applyFont="1" applyFill="1" applyAlignment="1">
      <alignment horizontal="left"/>
    </xf>
    <xf numFmtId="165" fontId="9" fillId="25" borderId="1" xfId="2" applyNumberFormat="1" applyFont="1" applyFill="1" applyBorder="1" applyAlignment="1">
      <alignment vertical="center"/>
    </xf>
    <xf numFmtId="165" fontId="9" fillId="25" borderId="1" xfId="2" applyNumberFormat="1" applyFont="1" applyFill="1" applyBorder="1" applyAlignment="1">
      <alignment horizontal="right" vertical="center"/>
    </xf>
    <xf numFmtId="0" fontId="56" fillId="25" borderId="0" xfId="0" applyFont="1" applyFill="1"/>
    <xf numFmtId="0" fontId="3" fillId="25" borderId="0" xfId="0" quotePrefix="1" applyFont="1" applyFill="1" applyAlignment="1">
      <alignment horizontal="right"/>
    </xf>
    <xf numFmtId="0" fontId="3" fillId="25" borderId="0" xfId="0" quotePrefix="1" applyFont="1" applyFill="1" applyAlignment="1">
      <alignment horizontal="left"/>
    </xf>
    <xf numFmtId="0" fontId="55" fillId="0" borderId="0" xfId="0" applyFont="1" applyFill="1" applyAlignment="1">
      <alignment horizontal="right" vertical="center"/>
    </xf>
    <xf numFmtId="166" fontId="11" fillId="0" borderId="0" xfId="0" applyNumberFormat="1" applyFont="1" applyFill="1" applyAlignment="1">
      <alignment horizontal="left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0" xfId="1" applyFont="1" applyFill="1" applyAlignment="1">
      <alignment horizontal="left" vertical="center"/>
    </xf>
    <xf numFmtId="0" fontId="3" fillId="0" borderId="1" xfId="1" applyFont="1" applyFill="1" applyBorder="1" applyAlignment="1">
      <alignment horizontal="right" vertical="center" indent="1"/>
    </xf>
    <xf numFmtId="0" fontId="2" fillId="0" borderId="0" xfId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165" fontId="9" fillId="0" borderId="1" xfId="2" applyNumberFormat="1" applyFont="1" applyFill="1" applyBorder="1" applyAlignment="1">
      <alignment vertical="center"/>
    </xf>
    <xf numFmtId="165" fontId="9" fillId="0" borderId="1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49" fontId="4" fillId="0" borderId="0" xfId="0" quotePrefix="1" applyNumberFormat="1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0" fontId="4" fillId="0" borderId="0" xfId="0" applyFont="1" applyFill="1" applyAlignment="1">
      <alignment horizontal="left"/>
    </xf>
    <xf numFmtId="165" fontId="5" fillId="0" borderId="1" xfId="2" applyNumberFormat="1" applyFont="1" applyFill="1" applyBorder="1" applyAlignment="1">
      <alignment vertical="center"/>
    </xf>
    <xf numFmtId="165" fontId="5" fillId="0" borderId="1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left"/>
    </xf>
    <xf numFmtId="49" fontId="3" fillId="0" borderId="0" xfId="0" quotePrefix="1" applyNumberFormat="1" applyFont="1" applyFill="1" applyAlignment="1">
      <alignment horizontal="right"/>
    </xf>
    <xf numFmtId="0" fontId="3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4" fillId="0" borderId="0" xfId="0" applyFont="1" applyFill="1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top"/>
    </xf>
    <xf numFmtId="49" fontId="4" fillId="0" borderId="0" xfId="0" quotePrefix="1" applyNumberFormat="1" applyFont="1" applyFill="1" applyAlignment="1">
      <alignment horizontal="right" vertical="top"/>
    </xf>
    <xf numFmtId="16" fontId="4" fillId="0" borderId="0" xfId="0" quotePrefix="1" applyNumberFormat="1" applyFont="1" applyFill="1" applyAlignment="1">
      <alignment horizontal="right"/>
    </xf>
    <xf numFmtId="16" fontId="4" fillId="0" borderId="0" xfId="0" quotePrefix="1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 vertical="top"/>
    </xf>
    <xf numFmtId="49" fontId="3" fillId="0" borderId="0" xfId="0" applyNumberFormat="1" applyFont="1" applyFill="1" applyAlignment="1">
      <alignment horizontal="right" vertical="top" wrapText="1"/>
    </xf>
    <xf numFmtId="49" fontId="3" fillId="0" borderId="0" xfId="0" quotePrefix="1" applyNumberFormat="1" applyFont="1" applyFill="1" applyAlignment="1">
      <alignment horizontal="right" vertical="top"/>
    </xf>
    <xf numFmtId="49" fontId="4" fillId="0" borderId="0" xfId="0" applyNumberFormat="1" applyFont="1" applyFill="1" applyAlignment="1">
      <alignment horizontal="right" vertical="top" wrapText="1"/>
    </xf>
    <xf numFmtId="0" fontId="4" fillId="0" borderId="0" xfId="1" quotePrefix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165" fontId="53" fillId="0" borderId="1" xfId="2" applyNumberFormat="1" applyFont="1" applyFill="1" applyBorder="1" applyAlignment="1">
      <alignment vertical="center"/>
    </xf>
    <xf numFmtId="165" fontId="53" fillId="0" borderId="1" xfId="2" applyNumberFormat="1" applyFont="1" applyFill="1" applyBorder="1" applyAlignment="1">
      <alignment horizontal="right" vertical="center"/>
    </xf>
    <xf numFmtId="172" fontId="59" fillId="0" borderId="20" xfId="0" applyNumberFormat="1" applyFont="1" applyFill="1" applyBorder="1" applyAlignment="1">
      <alignment horizontal="right"/>
    </xf>
    <xf numFmtId="41" fontId="60" fillId="0" borderId="17" xfId="4" applyNumberFormat="1" applyFont="1" applyFill="1" applyBorder="1" applyAlignment="1">
      <alignment horizontal="right"/>
    </xf>
    <xf numFmtId="0" fontId="61" fillId="0" borderId="7" xfId="0" applyFont="1" applyFill="1" applyBorder="1" applyAlignment="1">
      <alignment horizontal="right" vertical="center" wrapText="1"/>
    </xf>
    <xf numFmtId="0" fontId="0" fillId="0" borderId="0" xfId="0" applyFill="1"/>
    <xf numFmtId="0" fontId="7" fillId="0" borderId="0" xfId="0" applyFont="1" applyFill="1"/>
    <xf numFmtId="0" fontId="58" fillId="0" borderId="19" xfId="0" applyFont="1" applyFill="1" applyBorder="1" applyAlignment="1">
      <alignment horizontal="right" vertical="center" wrapText="1"/>
    </xf>
    <xf numFmtId="173" fontId="59" fillId="0" borderId="21" xfId="0" applyNumberFormat="1" applyFont="1" applyFill="1" applyBorder="1" applyAlignment="1">
      <alignment horizontal="right"/>
    </xf>
    <xf numFmtId="174" fontId="60" fillId="0" borderId="18" xfId="4" applyNumberFormat="1" applyFont="1" applyFill="1" applyBorder="1" applyAlignment="1">
      <alignment horizontal="right"/>
    </xf>
    <xf numFmtId="0" fontId="61" fillId="0" borderId="19" xfId="0" applyFont="1" applyFill="1" applyBorder="1" applyAlignment="1">
      <alignment horizontal="right" vertical="center" wrapText="1"/>
    </xf>
  </cellXfs>
  <cellStyles count="179">
    <cellStyle name="%20 - Vurgu1 2" xfId="11" xr:uid="{00000000-0005-0000-0000-000000000000}"/>
    <cellStyle name="%20 - Vurgu2 2" xfId="12" xr:uid="{00000000-0005-0000-0000-000001000000}"/>
    <cellStyle name="%20 - Vurgu3 2" xfId="13" xr:uid="{00000000-0005-0000-0000-000002000000}"/>
    <cellStyle name="%20 - Vurgu4 2" xfId="14" xr:uid="{00000000-0005-0000-0000-000003000000}"/>
    <cellStyle name="%20 - Vurgu5 2" xfId="15" xr:uid="{00000000-0005-0000-0000-000004000000}"/>
    <cellStyle name="%20 - Vurgu6 2" xfId="16" xr:uid="{00000000-0005-0000-0000-000005000000}"/>
    <cellStyle name="%40 - Vurgu1 2" xfId="23" xr:uid="{00000000-0005-0000-0000-000006000000}"/>
    <cellStyle name="%40 - Vurgu2 2" xfId="24" xr:uid="{00000000-0005-0000-0000-000007000000}"/>
    <cellStyle name="%40 - Vurgu3 2" xfId="25" xr:uid="{00000000-0005-0000-0000-000008000000}"/>
    <cellStyle name="%40 - Vurgu4 2" xfId="26" xr:uid="{00000000-0005-0000-0000-000009000000}"/>
    <cellStyle name="%40 - Vurgu5 2" xfId="27" xr:uid="{00000000-0005-0000-0000-00000A000000}"/>
    <cellStyle name="%40 - Vurgu6 2" xfId="28" xr:uid="{00000000-0005-0000-0000-00000B000000}"/>
    <cellStyle name="%60 - Vurgu1 2" xfId="35" xr:uid="{00000000-0005-0000-0000-00000C000000}"/>
    <cellStyle name="%60 - Vurgu2 2" xfId="36" xr:uid="{00000000-0005-0000-0000-00000D000000}"/>
    <cellStyle name="%60 - Vurgu3 2" xfId="37" xr:uid="{00000000-0005-0000-0000-00000E000000}"/>
    <cellStyle name="%60 - Vurgu4 2" xfId="38" xr:uid="{00000000-0005-0000-0000-00000F000000}"/>
    <cellStyle name="%60 - Vurgu5 2" xfId="39" xr:uid="{00000000-0005-0000-0000-000010000000}"/>
    <cellStyle name="%60 - Vurgu6 2" xfId="40" xr:uid="{00000000-0005-0000-0000-000011000000}"/>
    <cellStyle name="20 % - Accent1" xfId="5" xr:uid="{00000000-0005-0000-0000-000012000000}"/>
    <cellStyle name="20 % - Accent2" xfId="6" xr:uid="{00000000-0005-0000-0000-000013000000}"/>
    <cellStyle name="20 % - Accent3" xfId="7" xr:uid="{00000000-0005-0000-0000-000014000000}"/>
    <cellStyle name="20 % - Accent4" xfId="8" xr:uid="{00000000-0005-0000-0000-000015000000}"/>
    <cellStyle name="20 % - Accent5" xfId="9" xr:uid="{00000000-0005-0000-0000-000016000000}"/>
    <cellStyle name="20 % - Accent6" xfId="10" xr:uid="{00000000-0005-0000-0000-000017000000}"/>
    <cellStyle name="40 % - Accent1" xfId="17" xr:uid="{00000000-0005-0000-0000-000018000000}"/>
    <cellStyle name="40 % - Accent2" xfId="18" xr:uid="{00000000-0005-0000-0000-000019000000}"/>
    <cellStyle name="40 % - Accent3" xfId="19" xr:uid="{00000000-0005-0000-0000-00001A000000}"/>
    <cellStyle name="40 % - Accent4" xfId="20" xr:uid="{00000000-0005-0000-0000-00001B000000}"/>
    <cellStyle name="40 % - Accent5" xfId="21" xr:uid="{00000000-0005-0000-0000-00001C000000}"/>
    <cellStyle name="40 % - Accent6" xfId="22" xr:uid="{00000000-0005-0000-0000-00001D000000}"/>
    <cellStyle name="60 % - Accent1" xfId="29" xr:uid="{00000000-0005-0000-0000-00001E000000}"/>
    <cellStyle name="60 % - Accent2" xfId="30" xr:uid="{00000000-0005-0000-0000-00001F000000}"/>
    <cellStyle name="60 % - Accent3" xfId="31" xr:uid="{00000000-0005-0000-0000-000020000000}"/>
    <cellStyle name="60 % - Accent4" xfId="32" xr:uid="{00000000-0005-0000-0000-000021000000}"/>
    <cellStyle name="60 % - Accent5" xfId="33" xr:uid="{00000000-0005-0000-0000-000022000000}"/>
    <cellStyle name="60 % - Accent6" xfId="34" xr:uid="{00000000-0005-0000-0000-000023000000}"/>
    <cellStyle name="Açıklama Metni 2" xfId="66" xr:uid="{00000000-0005-0000-0000-000024000000}"/>
    <cellStyle name="Ana Başlık 2" xfId="115" xr:uid="{00000000-0005-0000-0000-000025000000}"/>
    <cellStyle name="Avertissement" xfId="47" xr:uid="{00000000-0005-0000-0000-000026000000}"/>
    <cellStyle name="Bağlı Hücre 2" xfId="77" xr:uid="{00000000-0005-0000-0000-000027000000}"/>
    <cellStyle name="Başlık 1 2" xfId="68" xr:uid="{00000000-0005-0000-0000-000028000000}"/>
    <cellStyle name="Başlık 2 2" xfId="69" xr:uid="{00000000-0005-0000-0000-000029000000}"/>
    <cellStyle name="Başlık 3 2" xfId="70" xr:uid="{00000000-0005-0000-0000-00002A000000}"/>
    <cellStyle name="Başlık 4 2" xfId="71" xr:uid="{00000000-0005-0000-0000-00002B000000}"/>
    <cellStyle name="Calcul" xfId="49" xr:uid="{00000000-0005-0000-0000-00002C000000}"/>
    <cellStyle name="Cellule liée" xfId="51" xr:uid="{00000000-0005-0000-0000-00002D000000}"/>
    <cellStyle name="Comma [0] 2" xfId="54" xr:uid="{00000000-0005-0000-0000-00002E000000}"/>
    <cellStyle name="Comma 2" xfId="55" xr:uid="{00000000-0005-0000-0000-00002F000000}"/>
    <cellStyle name="Comma 3" xfId="56" xr:uid="{00000000-0005-0000-0000-000030000000}"/>
    <cellStyle name="Comma 4" xfId="57" xr:uid="{00000000-0005-0000-0000-000031000000}"/>
    <cellStyle name="Comma 5" xfId="58" xr:uid="{00000000-0005-0000-0000-000032000000}"/>
    <cellStyle name="Comma 5 2" xfId="59" xr:uid="{00000000-0005-0000-0000-000033000000}"/>
    <cellStyle name="Comma 6" xfId="60" xr:uid="{00000000-0005-0000-0000-000034000000}"/>
    <cellStyle name="Comma 6 2" xfId="61" xr:uid="{00000000-0005-0000-0000-000035000000}"/>
    <cellStyle name="Comma 7" xfId="62" xr:uid="{00000000-0005-0000-0000-000036000000}"/>
    <cellStyle name="Commentaire" xfId="63" xr:uid="{00000000-0005-0000-0000-000037000000}"/>
    <cellStyle name="Çıkış 2" xfId="104" xr:uid="{00000000-0005-0000-0000-000038000000}"/>
    <cellStyle name="Entrée" xfId="64" xr:uid="{00000000-0005-0000-0000-000039000000}"/>
    <cellStyle name="Euro" xfId="65" xr:uid="{00000000-0005-0000-0000-00003A000000}"/>
    <cellStyle name="Giriş 2" xfId="72" xr:uid="{00000000-0005-0000-0000-00003B000000}"/>
    <cellStyle name="Hesaplama 2" xfId="50" xr:uid="{00000000-0005-0000-0000-00003C000000}"/>
    <cellStyle name="Inputdate" xfId="73" xr:uid="{00000000-0005-0000-0000-00003D000000}"/>
    <cellStyle name="Inputnumbacc" xfId="74" xr:uid="{00000000-0005-0000-0000-00003E000000}"/>
    <cellStyle name="Inputnumbaccid" xfId="75" xr:uid="{00000000-0005-0000-0000-00003F000000}"/>
    <cellStyle name="Insatisfaisant" xfId="76" xr:uid="{00000000-0005-0000-0000-000040000000}"/>
    <cellStyle name="İşaretli Hücre 2" xfId="52" xr:uid="{00000000-0005-0000-0000-000041000000}"/>
    <cellStyle name="İyi 2" xfId="67" xr:uid="{00000000-0005-0000-0000-000042000000}"/>
    <cellStyle name="Kötü 2" xfId="48" xr:uid="{00000000-0005-0000-0000-000043000000}"/>
    <cellStyle name="Neutre" xfId="79" xr:uid="{00000000-0005-0000-0000-000044000000}"/>
    <cellStyle name="Normal" xfId="0" builtinId="0"/>
    <cellStyle name="Normal 10" xfId="80" xr:uid="{00000000-0005-0000-0000-000046000000}"/>
    <cellStyle name="Normal 11" xfId="81" xr:uid="{00000000-0005-0000-0000-000047000000}"/>
    <cellStyle name="Normal 12" xfId="82" xr:uid="{00000000-0005-0000-0000-000048000000}"/>
    <cellStyle name="Normal 13" xfId="83" xr:uid="{00000000-0005-0000-0000-000049000000}"/>
    <cellStyle name="Normal 14" xfId="84" xr:uid="{00000000-0005-0000-0000-00004A000000}"/>
    <cellStyle name="Normal 15" xfId="85" xr:uid="{00000000-0005-0000-0000-00004B000000}"/>
    <cellStyle name="Normal 16" xfId="86" xr:uid="{00000000-0005-0000-0000-00004C000000}"/>
    <cellStyle name="Normal 17" xfId="87" xr:uid="{00000000-0005-0000-0000-00004D000000}"/>
    <cellStyle name="Normal 18" xfId="88" xr:uid="{00000000-0005-0000-0000-00004E000000}"/>
    <cellStyle name="Normal 19" xfId="89" xr:uid="{00000000-0005-0000-0000-00004F000000}"/>
    <cellStyle name="Normal 2" xfId="1" xr:uid="{00000000-0005-0000-0000-000050000000}"/>
    <cellStyle name="Normal 2 2" xfId="3" xr:uid="{00000000-0005-0000-0000-000051000000}"/>
    <cellStyle name="Normal 2 2 2" xfId="90" xr:uid="{00000000-0005-0000-0000-000052000000}"/>
    <cellStyle name="Normal 2 3" xfId="126" xr:uid="{00000000-0005-0000-0000-000053000000}"/>
    <cellStyle name="Normal 20" xfId="91" xr:uid="{00000000-0005-0000-0000-000054000000}"/>
    <cellStyle name="Normal 21" xfId="92" xr:uid="{00000000-0005-0000-0000-000055000000}"/>
    <cellStyle name="Normal 22" xfId="93" xr:uid="{00000000-0005-0000-0000-000056000000}"/>
    <cellStyle name="Normal 23" xfId="94" xr:uid="{00000000-0005-0000-0000-000057000000}"/>
    <cellStyle name="Normal 23 2" xfId="95" xr:uid="{00000000-0005-0000-0000-000058000000}"/>
    <cellStyle name="Normal 24" xfId="4" xr:uid="{00000000-0005-0000-0000-000059000000}"/>
    <cellStyle name="Normal 25" xfId="134" xr:uid="{157A73D0-BD3E-45EC-B972-0F9A07527CCC}"/>
    <cellStyle name="Normal 25 2" xfId="168" xr:uid="{0C588568-A6FB-48D5-8977-1392EEB2021E}"/>
    <cellStyle name="Normal 3" xfId="96" xr:uid="{00000000-0005-0000-0000-00005A000000}"/>
    <cellStyle name="Normal 3 2" xfId="125" xr:uid="{00000000-0005-0000-0000-00005B000000}"/>
    <cellStyle name="Normal 4" xfId="97" xr:uid="{00000000-0005-0000-0000-00005C000000}"/>
    <cellStyle name="Normal 5" xfId="98" xr:uid="{00000000-0005-0000-0000-00005D000000}"/>
    <cellStyle name="Normal 6" xfId="99" xr:uid="{00000000-0005-0000-0000-00005E000000}"/>
    <cellStyle name="Normal 7" xfId="100" xr:uid="{00000000-0005-0000-0000-00005F000000}"/>
    <cellStyle name="Normal 8" xfId="101" xr:uid="{00000000-0005-0000-0000-000060000000}"/>
    <cellStyle name="Normal 9" xfId="102" xr:uid="{00000000-0005-0000-0000-000061000000}"/>
    <cellStyle name="Not 2" xfId="103" xr:uid="{00000000-0005-0000-0000-000062000000}"/>
    <cellStyle name="Nötr 2" xfId="78" xr:uid="{00000000-0005-0000-0000-000063000000}"/>
    <cellStyle name="Percent 2" xfId="106" xr:uid="{00000000-0005-0000-0000-000064000000}"/>
    <cellStyle name="Percent 2 2" xfId="107" xr:uid="{00000000-0005-0000-0000-000065000000}"/>
    <cellStyle name="Percent 3" xfId="108" xr:uid="{00000000-0005-0000-0000-000066000000}"/>
    <cellStyle name="Percent 3 2" xfId="109" xr:uid="{00000000-0005-0000-0000-000067000000}"/>
    <cellStyle name="Percent 4" xfId="110" xr:uid="{00000000-0005-0000-0000-000068000000}"/>
    <cellStyle name="s" xfId="111" xr:uid="{00000000-0005-0000-0000-000069000000}"/>
    <cellStyle name="Satisfaisant" xfId="112" xr:uid="{00000000-0005-0000-0000-00006A000000}"/>
    <cellStyle name="Sortie" xfId="113" xr:uid="{00000000-0005-0000-0000-00006B000000}"/>
    <cellStyle name="Texte explicatif" xfId="114" xr:uid="{00000000-0005-0000-0000-00006C000000}"/>
    <cellStyle name="Titre" xfId="116" xr:uid="{00000000-0005-0000-0000-00006D000000}"/>
    <cellStyle name="Titre 1" xfId="117" xr:uid="{00000000-0005-0000-0000-00006E000000}"/>
    <cellStyle name="Titre 2" xfId="118" xr:uid="{00000000-0005-0000-0000-00006F000000}"/>
    <cellStyle name="Titre 3" xfId="119" xr:uid="{00000000-0005-0000-0000-000070000000}"/>
    <cellStyle name="Titre 4" xfId="120" xr:uid="{00000000-0005-0000-0000-000071000000}"/>
    <cellStyle name="Toplam 2" xfId="121" xr:uid="{00000000-0005-0000-0000-000072000000}"/>
    <cellStyle name="Uyarı Metni 2" xfId="124" xr:uid="{00000000-0005-0000-0000-000073000000}"/>
    <cellStyle name="Vérification" xfId="122" xr:uid="{00000000-0005-0000-0000-000074000000}"/>
    <cellStyle name="Virgül" xfId="2" builtinId="3"/>
    <cellStyle name="Virgül [0]_2.NESIL AYLIK" xfId="123" xr:uid="{00000000-0005-0000-0000-000076000000}"/>
    <cellStyle name="Virgül 10" xfId="137" xr:uid="{11111437-A47F-4D7F-AEED-104CEC9F247F}"/>
    <cellStyle name="Virgül 10 2" xfId="153" xr:uid="{A2ADCE09-AD88-4C7B-9D71-D957BA6A6FC9}"/>
    <cellStyle name="Virgül 11" xfId="136" xr:uid="{8758D3F2-05EC-473B-B5D6-2A5D0971C6DF}"/>
    <cellStyle name="Virgül 11 2" xfId="154" xr:uid="{B81B9238-1409-4EDB-A7E8-E71B85FFD877}"/>
    <cellStyle name="Virgül 12" xfId="138" xr:uid="{A8EB2AC6-2F57-4543-A5CB-B0BE3CDEB576}"/>
    <cellStyle name="Virgül 12 2" xfId="155" xr:uid="{AC050F78-B974-4515-B215-A368C84595E7}"/>
    <cellStyle name="Virgül 13" xfId="140" xr:uid="{006002FB-B0FA-488A-858C-B92D65EF0568}"/>
    <cellStyle name="Virgül 13 2" xfId="156" xr:uid="{05FFDB7C-AE3E-4E63-BD09-2E313E967CAA}"/>
    <cellStyle name="Virgül 13 3" xfId="170" xr:uid="{840C9ABA-E37C-406B-AB6D-88A3A2036190}"/>
    <cellStyle name="Virgül 14" xfId="141" xr:uid="{1C17D3CD-AB97-46AC-9E94-CAAEC1F45D77}"/>
    <cellStyle name="Virgül 14 2" xfId="157" xr:uid="{BE928B37-9123-49BE-B605-9A44BF0FA87F}"/>
    <cellStyle name="Virgül 14 3" xfId="171" xr:uid="{A2CF6D9F-1E76-4BB9-9DE2-999D9C6AE7F7}"/>
    <cellStyle name="Virgül 15" xfId="142" xr:uid="{22EB108C-5799-42DE-8F9D-3657EAB9211D}"/>
    <cellStyle name="Virgül 15 2" xfId="158" xr:uid="{48A66365-2087-4574-96AB-AA9643902A3C}"/>
    <cellStyle name="Virgül 15 3" xfId="172" xr:uid="{9DC907D7-5EF1-41C5-9B47-798E4ED935FE}"/>
    <cellStyle name="Virgül 16" xfId="143" xr:uid="{047CCE57-B9B7-424D-BF89-DE50A3B8DA40}"/>
    <cellStyle name="Virgül 16 2" xfId="159" xr:uid="{FE119ED4-CE17-471C-96B6-0F3A028957C0}"/>
    <cellStyle name="Virgül 16 3" xfId="173" xr:uid="{D5F2EE0B-7C90-4FEB-8200-F2F5C4D1C904}"/>
    <cellStyle name="Virgül 17" xfId="144" xr:uid="{9CB570CC-F158-455D-8DFC-4BB9C90F9583}"/>
    <cellStyle name="Virgül 17 2" xfId="160" xr:uid="{EF51B4F6-9CAF-4FA8-81A7-3E72E931A86F}"/>
    <cellStyle name="Virgül 17 3" xfId="174" xr:uid="{19A1F237-971A-40FF-A79B-319D7F48072F}"/>
    <cellStyle name="Virgül 18" xfId="145" xr:uid="{B8CBA9E4-8920-4B3E-9FC4-01BB43B695EC}"/>
    <cellStyle name="Virgül 18 2" xfId="161" xr:uid="{7E711CF3-7235-4763-A21E-90F01160E44E}"/>
    <cellStyle name="Virgül 18 3" xfId="175" xr:uid="{12D0957E-2816-463C-809E-3AAE815002A1}"/>
    <cellStyle name="Virgül 19" xfId="162" xr:uid="{CDE8866A-F6F4-415E-A4A7-3F16503DA907}"/>
    <cellStyle name="Virgül 19 2" xfId="167" xr:uid="{84B3FC68-5AF9-465D-8F71-9C31563B425B}"/>
    <cellStyle name="Virgül 2" xfId="53" xr:uid="{00000000-0005-0000-0000-000077000000}"/>
    <cellStyle name="Virgül 2 2" xfId="133" xr:uid="{00000000-0005-0000-0000-000078000000}"/>
    <cellStyle name="Virgül 2 2 2" xfId="151" xr:uid="{50981A75-7C1A-490A-8B42-C58A4957A291}"/>
    <cellStyle name="Virgül 20" xfId="163" xr:uid="{E8273CDC-4CA2-4C44-B8E2-863770A5CB41}"/>
    <cellStyle name="Virgül 21" xfId="164" xr:uid="{B1F374AA-866B-49C1-9E59-EC66766D9397}"/>
    <cellStyle name="Virgül 22" xfId="165" xr:uid="{4E62ED1F-AA78-4617-9384-57FC02458694}"/>
    <cellStyle name="Virgül 23" xfId="166" xr:uid="{87ECC0DA-141A-48C6-995A-7B8D2E078339}"/>
    <cellStyle name="Virgül 24" xfId="148" xr:uid="{91DEE7DE-B1F9-4AD1-A562-E2B3B610DF43}"/>
    <cellStyle name="Virgül 25" xfId="149" xr:uid="{19BBF06A-6090-4342-A3B4-59BFD411B1DC}"/>
    <cellStyle name="Virgül 26" xfId="146" xr:uid="{02DAE20C-EC0B-44D4-A926-7DB010F3CF91}"/>
    <cellStyle name="Virgül 27" xfId="176" xr:uid="{71618E4A-C910-4130-B8FD-574631AD5C78}"/>
    <cellStyle name="Virgül 28" xfId="177" xr:uid="{D0FDA355-A087-4165-8DBB-F471F7CDD2C8}"/>
    <cellStyle name="Virgül 29" xfId="178" xr:uid="{ECE1D656-1090-4E17-BF10-C35231CB9D63}"/>
    <cellStyle name="Virgül 3" xfId="127" xr:uid="{00000000-0005-0000-0000-000079000000}"/>
    <cellStyle name="Virgül 4" xfId="128" xr:uid="{00000000-0005-0000-0000-00007A000000}"/>
    <cellStyle name="Virgül 5" xfId="130" xr:uid="{00000000-0005-0000-0000-00007B000000}"/>
    <cellStyle name="Virgül 6" xfId="131" xr:uid="{00000000-0005-0000-0000-00007C000000}"/>
    <cellStyle name="Virgül 7" xfId="129" xr:uid="{00000000-0005-0000-0000-00007D000000}"/>
    <cellStyle name="Virgül 8" xfId="135" xr:uid="{F8AA7FCF-B68F-4100-A3E3-90D5AB826995}"/>
    <cellStyle name="Virgül 8 2" xfId="147" xr:uid="{D3E153A8-E83A-4B78-8C2C-F8AFC263E59A}"/>
    <cellStyle name="Virgül 8 2 2" xfId="169" xr:uid="{1CD6862B-8462-4802-AD7D-8DA917D6C191}"/>
    <cellStyle name="Virgül 9" xfId="139" xr:uid="{7E0081A3-DB32-4067-9198-BC70ED314C21}"/>
    <cellStyle name="Virgül 9 2" xfId="152" xr:uid="{E67C3618-62B9-47A7-918A-063EA68E06A0}"/>
    <cellStyle name="Vurgu1 2" xfId="41" xr:uid="{00000000-0005-0000-0000-00007E000000}"/>
    <cellStyle name="Vurgu2 2" xfId="42" xr:uid="{00000000-0005-0000-0000-00007F000000}"/>
    <cellStyle name="Vurgu3 2" xfId="43" xr:uid="{00000000-0005-0000-0000-000080000000}"/>
    <cellStyle name="Vurgu4 2" xfId="44" xr:uid="{00000000-0005-0000-0000-000081000000}"/>
    <cellStyle name="Vurgu5 2" xfId="45" xr:uid="{00000000-0005-0000-0000-000082000000}"/>
    <cellStyle name="Vurgu6 2" xfId="46" xr:uid="{00000000-0005-0000-0000-000083000000}"/>
    <cellStyle name="Yüzde" xfId="132" builtinId="5"/>
    <cellStyle name="Yüzde 2" xfId="105" xr:uid="{00000000-0005-0000-0000-000085000000}"/>
    <cellStyle name="Yüzde 3" xfId="150" xr:uid="{B3740D7F-A790-40E0-8A67-F8C5191B4C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9"/>
  <sheetViews>
    <sheetView tabSelected="1" zoomScale="75" zoomScaleNormal="75" zoomScaleSheetLayoutView="85" workbookViewId="0">
      <pane xSplit="1" ySplit="1" topLeftCell="B2" activePane="bottomRight" state="frozen"/>
      <selection activeCell="I13" sqref="I13"/>
      <selection pane="topRight" activeCell="I13" sqref="I13"/>
      <selection pane="bottomLeft" activeCell="I13" sqref="I13"/>
      <selection pane="bottomRight" activeCell="B1" sqref="B1"/>
    </sheetView>
  </sheetViews>
  <sheetFormatPr defaultColWidth="0" defaultRowHeight="15.5" x14ac:dyDescent="0.3"/>
  <cols>
    <col min="1" max="1" width="6.81640625" style="20" bestFit="1" customWidth="1"/>
    <col min="2" max="2" width="109.453125" style="21" bestFit="1" customWidth="1"/>
    <col min="3" max="4" width="15.81640625" style="27" bestFit="1" customWidth="1"/>
    <col min="5" max="5" width="17.54296875" style="27" customWidth="1"/>
    <col min="6" max="6" width="14.26953125" style="27" bestFit="1" customWidth="1"/>
    <col min="7" max="7" width="13.26953125" style="27" bestFit="1" customWidth="1"/>
    <col min="8" max="8" width="20.81640625" style="27" bestFit="1" customWidth="1"/>
    <col min="9" max="10" width="15.81640625" style="27" bestFit="1" customWidth="1"/>
    <col min="11" max="11" width="17.54296875" style="27" customWidth="1"/>
    <col min="12" max="12" width="14.26953125" style="27" bestFit="1" customWidth="1"/>
    <col min="13" max="13" width="13.26953125" style="27" bestFit="1" customWidth="1"/>
    <col min="14" max="14" width="20.81640625" style="27" bestFit="1" customWidth="1"/>
    <col min="15" max="15" width="15.1796875" style="27" bestFit="1" customWidth="1"/>
    <col min="16" max="16" width="14.1796875" style="27" bestFit="1" customWidth="1"/>
    <col min="17" max="17" width="20.1796875" style="27" bestFit="1" customWidth="1"/>
    <col min="18" max="18" width="14.453125" style="27" bestFit="1" customWidth="1"/>
    <col min="19" max="19" width="14.26953125" style="27" bestFit="1" customWidth="1"/>
    <col min="20" max="20" width="17.81640625" style="27" customWidth="1"/>
    <col min="21" max="22" width="15.81640625" style="27" bestFit="1" customWidth="1"/>
    <col min="23" max="23" width="20.1796875" style="27" bestFit="1" customWidth="1"/>
    <col min="24" max="26" width="20.1796875" style="27" customWidth="1"/>
    <col min="27" max="28" width="15.81640625" style="27" bestFit="1" customWidth="1"/>
    <col min="29" max="29" width="20.1796875" style="27" bestFit="1" customWidth="1"/>
    <col min="30" max="32" width="20.1796875" style="27" customWidth="1"/>
    <col min="33" max="33" width="83.81640625" style="10" bestFit="1" customWidth="1"/>
    <col min="34" max="34" width="6.81640625" style="27" customWidth="1"/>
    <col min="35" max="55" width="0" style="27" hidden="1" customWidth="1"/>
    <col min="56" max="16384" width="9.1796875" style="27" hidden="1"/>
  </cols>
  <sheetData>
    <row r="1" spans="1:34" ht="48.75" customHeight="1" x14ac:dyDescent="0.3">
      <c r="B1" s="84">
        <v>45747</v>
      </c>
      <c r="C1" s="144" t="s">
        <v>0</v>
      </c>
      <c r="D1" s="143"/>
      <c r="E1" s="143"/>
      <c r="F1" s="144" t="s">
        <v>1</v>
      </c>
      <c r="G1" s="143"/>
      <c r="H1" s="143"/>
      <c r="I1" s="144" t="s">
        <v>2</v>
      </c>
      <c r="J1" s="143"/>
      <c r="K1" s="143"/>
      <c r="L1" s="144" t="s">
        <v>614</v>
      </c>
      <c r="M1" s="143"/>
      <c r="N1" s="143"/>
      <c r="O1" s="144" t="s">
        <v>3</v>
      </c>
      <c r="P1" s="143"/>
      <c r="Q1" s="145"/>
      <c r="R1" s="143" t="s">
        <v>346</v>
      </c>
      <c r="S1" s="143"/>
      <c r="T1" s="143"/>
      <c r="U1" s="144" t="s">
        <v>345</v>
      </c>
      <c r="V1" s="143"/>
      <c r="W1" s="145"/>
      <c r="X1" s="143" t="s">
        <v>631</v>
      </c>
      <c r="Y1" s="143"/>
      <c r="Z1" s="143"/>
      <c r="AA1" s="144" t="s">
        <v>633</v>
      </c>
      <c r="AB1" s="143"/>
      <c r="AC1" s="145"/>
      <c r="AD1" s="143" t="s">
        <v>635</v>
      </c>
      <c r="AE1" s="143"/>
      <c r="AF1" s="143"/>
      <c r="AG1" s="8" t="s">
        <v>634</v>
      </c>
    </row>
    <row r="2" spans="1:34" x14ac:dyDescent="0.3">
      <c r="B2" s="114" t="s">
        <v>347</v>
      </c>
      <c r="C2" s="6" t="s">
        <v>4</v>
      </c>
      <c r="D2" s="19" t="s">
        <v>5</v>
      </c>
      <c r="E2" s="7" t="s">
        <v>6</v>
      </c>
      <c r="F2" s="19" t="s">
        <v>4</v>
      </c>
      <c r="G2" s="19" t="s">
        <v>5</v>
      </c>
      <c r="H2" s="19" t="s">
        <v>6</v>
      </c>
      <c r="I2" s="6" t="s">
        <v>4</v>
      </c>
      <c r="J2" s="19" t="s">
        <v>5</v>
      </c>
      <c r="K2" s="7" t="s">
        <v>6</v>
      </c>
      <c r="L2" s="19" t="s">
        <v>4</v>
      </c>
      <c r="M2" s="19" t="s">
        <v>5</v>
      </c>
      <c r="N2" s="19" t="s">
        <v>6</v>
      </c>
      <c r="O2" s="6" t="s">
        <v>4</v>
      </c>
      <c r="P2" s="19" t="s">
        <v>5</v>
      </c>
      <c r="Q2" s="7" t="s">
        <v>6</v>
      </c>
      <c r="R2" s="6" t="s">
        <v>4</v>
      </c>
      <c r="S2" s="19" t="s">
        <v>5</v>
      </c>
      <c r="T2" s="7" t="s">
        <v>6</v>
      </c>
      <c r="U2" s="19" t="s">
        <v>4</v>
      </c>
      <c r="V2" s="19" t="s">
        <v>5</v>
      </c>
      <c r="W2" s="19" t="s">
        <v>6</v>
      </c>
      <c r="X2" s="6" t="s">
        <v>4</v>
      </c>
      <c r="Y2" s="19" t="s">
        <v>5</v>
      </c>
      <c r="Z2" s="7" t="s">
        <v>6</v>
      </c>
      <c r="AA2" s="19" t="s">
        <v>4</v>
      </c>
      <c r="AB2" s="19" t="s">
        <v>5</v>
      </c>
      <c r="AC2" s="19" t="s">
        <v>6</v>
      </c>
      <c r="AD2" s="6" t="s">
        <v>4</v>
      </c>
      <c r="AE2" s="19" t="s">
        <v>5</v>
      </c>
      <c r="AF2" s="7" t="s">
        <v>6</v>
      </c>
      <c r="AG2" s="1" t="s">
        <v>339</v>
      </c>
    </row>
    <row r="3" spans="1:34" s="83" customFormat="1" x14ac:dyDescent="0.35">
      <c r="A3" s="89" t="s">
        <v>7</v>
      </c>
      <c r="B3" s="123" t="s">
        <v>348</v>
      </c>
      <c r="C3" s="90">
        <f>+F3+I3+L3+O3+R3+U3+X3+AA3+AD3</f>
        <v>390861148</v>
      </c>
      <c r="D3" s="91">
        <f t="shared" ref="D3:E3" si="0">+G3+J3+M3+P3+S3+V3+Y3+AB3+AE3</f>
        <v>702487016</v>
      </c>
      <c r="E3" s="92">
        <f t="shared" si="0"/>
        <v>1093348164</v>
      </c>
      <c r="F3" s="91">
        <v>56382831</v>
      </c>
      <c r="G3" s="91">
        <v>85977447</v>
      </c>
      <c r="H3" s="92">
        <v>142360278</v>
      </c>
      <c r="I3" s="90">
        <v>122852373</v>
      </c>
      <c r="J3" s="91">
        <v>273732233</v>
      </c>
      <c r="K3" s="92">
        <v>396584606</v>
      </c>
      <c r="L3" s="91">
        <v>21726396</v>
      </c>
      <c r="M3" s="91">
        <v>68416339</v>
      </c>
      <c r="N3" s="92">
        <v>90142735</v>
      </c>
      <c r="O3" s="91">
        <v>46528175</v>
      </c>
      <c r="P3" s="91">
        <v>57654063</v>
      </c>
      <c r="Q3" s="92">
        <v>104182238</v>
      </c>
      <c r="R3" s="90">
        <v>60673335</v>
      </c>
      <c r="S3" s="91">
        <v>115448808</v>
      </c>
      <c r="T3" s="92">
        <v>176122143</v>
      </c>
      <c r="U3" s="90">
        <v>72231756</v>
      </c>
      <c r="V3" s="91">
        <v>89122102</v>
      </c>
      <c r="W3" s="92">
        <v>161353858</v>
      </c>
      <c r="X3" s="90">
        <v>2857139</v>
      </c>
      <c r="Y3" s="91">
        <v>4420769</v>
      </c>
      <c r="Z3" s="92">
        <v>7277908</v>
      </c>
      <c r="AA3" s="90">
        <v>4398631</v>
      </c>
      <c r="AB3" s="91">
        <v>954344</v>
      </c>
      <c r="AC3" s="92">
        <v>5352975</v>
      </c>
      <c r="AD3" s="91">
        <v>3210512</v>
      </c>
      <c r="AE3" s="91">
        <v>6760911</v>
      </c>
      <c r="AF3" s="92">
        <v>9971423</v>
      </c>
      <c r="AG3" s="1" t="s">
        <v>394</v>
      </c>
      <c r="AH3" s="93" t="s">
        <v>7</v>
      </c>
    </row>
    <row r="4" spans="1:34" x14ac:dyDescent="0.35">
      <c r="A4" s="30" t="s">
        <v>238</v>
      </c>
      <c r="B4" s="116" t="s">
        <v>349</v>
      </c>
      <c r="C4" s="36">
        <f t="shared" ref="C4:C49" si="1">+F4+I4+L4+O4+R4+U4+X4+AA4+AD4</f>
        <v>222426445</v>
      </c>
      <c r="D4" s="34">
        <f t="shared" ref="D4:D49" si="2">+G4+J4+M4+P4+S4+V4+Y4+AB4+AE4</f>
        <v>578543165</v>
      </c>
      <c r="E4" s="37">
        <f t="shared" ref="E4:E49" si="3">+H4+K4+N4+Q4+T4+W4+Z4+AC4+AF4</f>
        <v>800969610</v>
      </c>
      <c r="F4" s="34">
        <v>29103440</v>
      </c>
      <c r="G4" s="34">
        <v>70711417</v>
      </c>
      <c r="H4" s="37">
        <v>99814857</v>
      </c>
      <c r="I4" s="36">
        <v>67724307</v>
      </c>
      <c r="J4" s="34">
        <v>226524026</v>
      </c>
      <c r="K4" s="37">
        <v>294248333</v>
      </c>
      <c r="L4" s="34">
        <v>11077821</v>
      </c>
      <c r="M4" s="34">
        <v>59347972</v>
      </c>
      <c r="N4" s="37">
        <v>70425793</v>
      </c>
      <c r="O4" s="34">
        <v>25157975</v>
      </c>
      <c r="P4" s="34">
        <v>47399801</v>
      </c>
      <c r="Q4" s="37">
        <v>72557776</v>
      </c>
      <c r="R4" s="36">
        <v>44187249</v>
      </c>
      <c r="S4" s="34">
        <v>91263446</v>
      </c>
      <c r="T4" s="37">
        <v>135450695</v>
      </c>
      <c r="U4" s="36">
        <v>39817766</v>
      </c>
      <c r="V4" s="34">
        <v>74305290</v>
      </c>
      <c r="W4" s="37">
        <v>114123056</v>
      </c>
      <c r="X4" s="36">
        <v>750065</v>
      </c>
      <c r="Y4" s="34">
        <v>2182197</v>
      </c>
      <c r="Z4" s="37">
        <v>2932262</v>
      </c>
      <c r="AA4" s="36">
        <v>2535973</v>
      </c>
      <c r="AB4" s="34">
        <v>647243</v>
      </c>
      <c r="AC4" s="37">
        <v>3183216</v>
      </c>
      <c r="AD4" s="34">
        <v>2071849</v>
      </c>
      <c r="AE4" s="34">
        <v>6161773</v>
      </c>
      <c r="AF4" s="37">
        <v>8233622</v>
      </c>
      <c r="AG4" s="31" t="s">
        <v>395</v>
      </c>
      <c r="AH4" s="26" t="s">
        <v>238</v>
      </c>
    </row>
    <row r="5" spans="1:34" x14ac:dyDescent="0.35">
      <c r="A5" s="30" t="s">
        <v>288</v>
      </c>
      <c r="B5" s="116" t="s">
        <v>350</v>
      </c>
      <c r="C5" s="36">
        <f t="shared" si="1"/>
        <v>212882926</v>
      </c>
      <c r="D5" s="34">
        <f t="shared" si="2"/>
        <v>451234938</v>
      </c>
      <c r="E5" s="37">
        <f t="shared" si="3"/>
        <v>664117864</v>
      </c>
      <c r="F5" s="34">
        <v>21436910</v>
      </c>
      <c r="G5" s="34">
        <v>42905979</v>
      </c>
      <c r="H5" s="37">
        <v>64342889</v>
      </c>
      <c r="I5" s="36">
        <v>67680697</v>
      </c>
      <c r="J5" s="34">
        <v>187380653</v>
      </c>
      <c r="K5" s="37">
        <v>255061350</v>
      </c>
      <c r="L5" s="34">
        <v>11072191</v>
      </c>
      <c r="M5" s="34">
        <v>41138200</v>
      </c>
      <c r="N5" s="37">
        <v>52210391</v>
      </c>
      <c r="O5" s="34">
        <v>25162207</v>
      </c>
      <c r="P5" s="34">
        <v>43013046</v>
      </c>
      <c r="Q5" s="37">
        <v>68175253</v>
      </c>
      <c r="R5" s="36">
        <v>44124848</v>
      </c>
      <c r="S5" s="34">
        <v>75171021</v>
      </c>
      <c r="T5" s="37">
        <v>119295869</v>
      </c>
      <c r="U5" s="36">
        <v>39699076</v>
      </c>
      <c r="V5" s="34">
        <v>55370134</v>
      </c>
      <c r="W5" s="37">
        <v>95069210</v>
      </c>
      <c r="X5" s="36">
        <v>695601</v>
      </c>
      <c r="Y5" s="34">
        <v>2045087</v>
      </c>
      <c r="Z5" s="37">
        <v>2740688</v>
      </c>
      <c r="AA5" s="36">
        <v>1026668</v>
      </c>
      <c r="AB5" s="34">
        <v>447911</v>
      </c>
      <c r="AC5" s="37">
        <v>1474579</v>
      </c>
      <c r="AD5" s="34">
        <v>1984728</v>
      </c>
      <c r="AE5" s="34">
        <v>3762907</v>
      </c>
      <c r="AF5" s="37">
        <v>5747635</v>
      </c>
      <c r="AG5" s="31" t="s">
        <v>396</v>
      </c>
      <c r="AH5" s="26" t="s">
        <v>288</v>
      </c>
    </row>
    <row r="6" spans="1:34" x14ac:dyDescent="0.35">
      <c r="A6" s="30" t="s">
        <v>290</v>
      </c>
      <c r="B6" s="116" t="s">
        <v>351</v>
      </c>
      <c r="C6" s="36">
        <f t="shared" si="1"/>
        <v>8129156</v>
      </c>
      <c r="D6" s="34">
        <f t="shared" si="2"/>
        <v>127481039</v>
      </c>
      <c r="E6" s="37">
        <f t="shared" si="3"/>
        <v>135610195</v>
      </c>
      <c r="F6" s="34">
        <v>7744021</v>
      </c>
      <c r="G6" s="34">
        <v>27918136</v>
      </c>
      <c r="H6" s="37">
        <v>35662157</v>
      </c>
      <c r="I6" s="36">
        <v>45316</v>
      </c>
      <c r="J6" s="34">
        <v>39146417</v>
      </c>
      <c r="K6" s="37">
        <v>39191733</v>
      </c>
      <c r="L6" s="34">
        <v>7401</v>
      </c>
      <c r="M6" s="34">
        <v>18240980</v>
      </c>
      <c r="N6" s="37">
        <v>18248381</v>
      </c>
      <c r="O6" s="34">
        <v>812</v>
      </c>
      <c r="P6" s="34">
        <v>4398805</v>
      </c>
      <c r="Q6" s="37">
        <v>4399617</v>
      </c>
      <c r="R6" s="36">
        <v>70903</v>
      </c>
      <c r="S6" s="34">
        <v>16105682</v>
      </c>
      <c r="T6" s="37">
        <v>16176585</v>
      </c>
      <c r="U6" s="36">
        <v>118803</v>
      </c>
      <c r="V6" s="34">
        <v>18935539</v>
      </c>
      <c r="W6" s="37">
        <v>19054342</v>
      </c>
      <c r="X6" s="36">
        <v>54464</v>
      </c>
      <c r="Y6" s="34">
        <v>137110</v>
      </c>
      <c r="Z6" s="37">
        <v>191574</v>
      </c>
      <c r="AA6" s="36">
        <v>315</v>
      </c>
      <c r="AB6" s="34">
        <v>199504</v>
      </c>
      <c r="AC6" s="37">
        <v>199819</v>
      </c>
      <c r="AD6" s="34">
        <v>87121</v>
      </c>
      <c r="AE6" s="34">
        <v>2398866</v>
      </c>
      <c r="AF6" s="37">
        <v>2485987</v>
      </c>
      <c r="AG6" s="31" t="s">
        <v>397</v>
      </c>
      <c r="AH6" s="26" t="s">
        <v>290</v>
      </c>
    </row>
    <row r="7" spans="1:34" x14ac:dyDescent="0.35">
      <c r="A7" s="30" t="s">
        <v>292</v>
      </c>
      <c r="B7" s="116" t="s">
        <v>352</v>
      </c>
      <c r="C7" s="36">
        <f t="shared" si="1"/>
        <v>1509270</v>
      </c>
      <c r="D7" s="34">
        <f t="shared" si="2"/>
        <v>0</v>
      </c>
      <c r="E7" s="37">
        <f t="shared" si="3"/>
        <v>1509270</v>
      </c>
      <c r="F7" s="34">
        <v>0</v>
      </c>
      <c r="G7" s="34">
        <v>0</v>
      </c>
      <c r="H7" s="37">
        <v>0</v>
      </c>
      <c r="I7" s="36">
        <v>0</v>
      </c>
      <c r="J7" s="34">
        <v>0</v>
      </c>
      <c r="K7" s="37">
        <v>0</v>
      </c>
      <c r="L7" s="34">
        <v>0</v>
      </c>
      <c r="M7" s="34">
        <v>0</v>
      </c>
      <c r="N7" s="37">
        <v>0</v>
      </c>
      <c r="O7" s="34">
        <v>0</v>
      </c>
      <c r="P7" s="34">
        <v>0</v>
      </c>
      <c r="Q7" s="37">
        <v>0</v>
      </c>
      <c r="R7" s="34">
        <v>0</v>
      </c>
      <c r="S7" s="34">
        <v>0</v>
      </c>
      <c r="T7" s="37">
        <v>0</v>
      </c>
      <c r="U7" s="36">
        <v>0</v>
      </c>
      <c r="V7" s="34">
        <v>0</v>
      </c>
      <c r="W7" s="37">
        <v>0</v>
      </c>
      <c r="X7" s="36">
        <v>0</v>
      </c>
      <c r="Y7" s="34">
        <v>0</v>
      </c>
      <c r="Z7" s="37">
        <v>0</v>
      </c>
      <c r="AA7" s="36">
        <v>1509270</v>
      </c>
      <c r="AB7" s="34">
        <v>0</v>
      </c>
      <c r="AC7" s="37">
        <v>1509270</v>
      </c>
      <c r="AD7" s="34">
        <v>0</v>
      </c>
      <c r="AE7" s="34">
        <v>0</v>
      </c>
      <c r="AF7" s="37">
        <v>0</v>
      </c>
      <c r="AG7" s="31" t="s">
        <v>398</v>
      </c>
      <c r="AH7" s="26" t="s">
        <v>292</v>
      </c>
    </row>
    <row r="8" spans="1:34" x14ac:dyDescent="0.35">
      <c r="A8" s="30" t="s">
        <v>294</v>
      </c>
      <c r="B8" s="116" t="s">
        <v>362</v>
      </c>
      <c r="C8" s="36">
        <f t="shared" si="1"/>
        <v>84259</v>
      </c>
      <c r="D8" s="34">
        <f t="shared" si="2"/>
        <v>148368</v>
      </c>
      <c r="E8" s="37">
        <f t="shared" si="3"/>
        <v>232627</v>
      </c>
      <c r="F8" s="34">
        <v>77491</v>
      </c>
      <c r="G8" s="34">
        <v>112698</v>
      </c>
      <c r="H8" s="37">
        <v>190189</v>
      </c>
      <c r="I8" s="36">
        <v>1706</v>
      </c>
      <c r="J8" s="34">
        <v>3044</v>
      </c>
      <c r="K8" s="37">
        <v>4750</v>
      </c>
      <c r="L8" s="34">
        <v>1771</v>
      </c>
      <c r="M8" s="34">
        <v>31208</v>
      </c>
      <c r="N8" s="37">
        <v>32979</v>
      </c>
      <c r="O8" s="34">
        <v>-5044</v>
      </c>
      <c r="P8" s="34">
        <v>-12050</v>
      </c>
      <c r="Q8" s="37">
        <v>-17094</v>
      </c>
      <c r="R8" s="36">
        <v>8502</v>
      </c>
      <c r="S8" s="34">
        <v>13257</v>
      </c>
      <c r="T8" s="37">
        <v>21759</v>
      </c>
      <c r="U8" s="36">
        <v>113</v>
      </c>
      <c r="V8" s="34">
        <v>383</v>
      </c>
      <c r="W8" s="37">
        <v>496</v>
      </c>
      <c r="X8" s="36"/>
      <c r="Y8" s="34"/>
      <c r="Z8" s="37"/>
      <c r="AA8" s="36">
        <v>-280</v>
      </c>
      <c r="AB8" s="34">
        <v>-172</v>
      </c>
      <c r="AC8" s="37">
        <v>-452</v>
      </c>
      <c r="AD8" s="34"/>
      <c r="AE8" s="34"/>
      <c r="AF8" s="37"/>
      <c r="AG8" s="31" t="s">
        <v>408</v>
      </c>
      <c r="AH8" s="26" t="s">
        <v>294</v>
      </c>
    </row>
    <row r="9" spans="1:34" x14ac:dyDescent="0.35">
      <c r="A9" s="30" t="s">
        <v>46</v>
      </c>
      <c r="B9" s="116" t="s">
        <v>353</v>
      </c>
      <c r="C9" s="36">
        <f t="shared" si="1"/>
        <v>40087173</v>
      </c>
      <c r="D9" s="34">
        <f t="shared" si="2"/>
        <v>48648157</v>
      </c>
      <c r="E9" s="37">
        <f t="shared" si="3"/>
        <v>88735330</v>
      </c>
      <c r="F9" s="34">
        <v>15305500</v>
      </c>
      <c r="G9" s="34">
        <v>7347466</v>
      </c>
      <c r="H9" s="37">
        <v>22652966</v>
      </c>
      <c r="I9" s="36">
        <v>15250261</v>
      </c>
      <c r="J9" s="34">
        <v>18736431</v>
      </c>
      <c r="K9" s="37">
        <v>33986692</v>
      </c>
      <c r="L9" s="34">
        <v>1441862</v>
      </c>
      <c r="M9" s="34">
        <v>3376814</v>
      </c>
      <c r="N9" s="37">
        <v>4818676</v>
      </c>
      <c r="O9" s="34">
        <v>91135</v>
      </c>
      <c r="P9" s="34">
        <v>6723</v>
      </c>
      <c r="Q9" s="37">
        <v>97858</v>
      </c>
      <c r="R9" s="36">
        <v>5428297</v>
      </c>
      <c r="S9" s="34">
        <v>6918734</v>
      </c>
      <c r="T9" s="37">
        <v>12347031</v>
      </c>
      <c r="U9" s="36">
        <v>0</v>
      </c>
      <c r="V9" s="34">
        <v>11933078</v>
      </c>
      <c r="W9" s="37">
        <v>11933078</v>
      </c>
      <c r="X9" s="36">
        <v>1555834</v>
      </c>
      <c r="Y9" s="34">
        <v>187348</v>
      </c>
      <c r="Z9" s="37">
        <v>1743182</v>
      </c>
      <c r="AA9" s="36">
        <v>908420</v>
      </c>
      <c r="AB9" s="34">
        <v>0</v>
      </c>
      <c r="AC9" s="37">
        <v>908420</v>
      </c>
      <c r="AD9" s="34">
        <v>105864</v>
      </c>
      <c r="AE9" s="34">
        <v>141563</v>
      </c>
      <c r="AF9" s="37">
        <v>247427</v>
      </c>
      <c r="AG9" s="31" t="s">
        <v>399</v>
      </c>
      <c r="AH9" s="26" t="s">
        <v>46</v>
      </c>
    </row>
    <row r="10" spans="1:34" x14ac:dyDescent="0.35">
      <c r="A10" s="30" t="s">
        <v>301</v>
      </c>
      <c r="B10" s="116" t="s">
        <v>354</v>
      </c>
      <c r="C10" s="36">
        <f t="shared" si="1"/>
        <v>771446</v>
      </c>
      <c r="D10" s="34">
        <f t="shared" si="2"/>
        <v>40576937</v>
      </c>
      <c r="E10" s="37">
        <f t="shared" si="3"/>
        <v>41348383</v>
      </c>
      <c r="F10" s="34">
        <v>429851</v>
      </c>
      <c r="G10" s="34">
        <v>6385516</v>
      </c>
      <c r="H10" s="37">
        <v>6815367</v>
      </c>
      <c r="I10" s="36">
        <v>324294</v>
      </c>
      <c r="J10" s="34">
        <v>12598132</v>
      </c>
      <c r="K10" s="37">
        <v>12922426</v>
      </c>
      <c r="L10" s="34">
        <v>1952</v>
      </c>
      <c r="M10" s="34">
        <v>3136730</v>
      </c>
      <c r="N10" s="37">
        <v>3138682</v>
      </c>
      <c r="O10" s="34">
        <v>0</v>
      </c>
      <c r="P10" s="34">
        <v>0</v>
      </c>
      <c r="Q10" s="37">
        <v>0</v>
      </c>
      <c r="R10" s="36">
        <v>15349</v>
      </c>
      <c r="S10" s="34">
        <v>6918655</v>
      </c>
      <c r="T10" s="37">
        <v>6934004</v>
      </c>
      <c r="U10" s="36">
        <v>0</v>
      </c>
      <c r="V10" s="34">
        <v>11537904</v>
      </c>
      <c r="W10" s="37">
        <v>11537904</v>
      </c>
      <c r="X10" s="36">
        <v>0</v>
      </c>
      <c r="Y10" s="34">
        <v>0</v>
      </c>
      <c r="Z10" s="37">
        <v>0</v>
      </c>
      <c r="AA10" s="36">
        <v>0</v>
      </c>
      <c r="AB10" s="34">
        <v>0</v>
      </c>
      <c r="AC10" s="37">
        <v>0</v>
      </c>
      <c r="AD10" s="34">
        <v>0</v>
      </c>
      <c r="AE10" s="34">
        <v>0</v>
      </c>
      <c r="AF10" s="37">
        <v>0</v>
      </c>
      <c r="AG10" s="31" t="s">
        <v>400</v>
      </c>
      <c r="AH10" s="26" t="s">
        <v>301</v>
      </c>
    </row>
    <row r="11" spans="1:34" x14ac:dyDescent="0.35">
      <c r="A11" s="30" t="s">
        <v>302</v>
      </c>
      <c r="B11" s="116" t="s">
        <v>355</v>
      </c>
      <c r="C11" s="36">
        <f t="shared" si="1"/>
        <v>20105</v>
      </c>
      <c r="D11" s="34">
        <f t="shared" si="2"/>
        <v>176572</v>
      </c>
      <c r="E11" s="37">
        <f t="shared" si="3"/>
        <v>196677</v>
      </c>
      <c r="F11" s="34">
        <v>0</v>
      </c>
      <c r="G11" s="34">
        <v>151176</v>
      </c>
      <c r="H11" s="37">
        <v>151176</v>
      </c>
      <c r="I11" s="36">
        <v>0</v>
      </c>
      <c r="J11" s="34">
        <v>25396</v>
      </c>
      <c r="K11" s="37">
        <v>25396</v>
      </c>
      <c r="L11" s="34">
        <v>0</v>
      </c>
      <c r="M11" s="34">
        <v>0</v>
      </c>
      <c r="N11" s="37">
        <v>0</v>
      </c>
      <c r="O11" s="34">
        <v>0</v>
      </c>
      <c r="P11" s="34">
        <v>0</v>
      </c>
      <c r="Q11" s="37">
        <v>0</v>
      </c>
      <c r="R11" s="34">
        <v>0</v>
      </c>
      <c r="S11" s="34">
        <v>0</v>
      </c>
      <c r="T11" s="37">
        <v>0</v>
      </c>
      <c r="U11" s="36">
        <v>0</v>
      </c>
      <c r="V11" s="34">
        <v>0</v>
      </c>
      <c r="W11" s="37">
        <v>0</v>
      </c>
      <c r="X11" s="36">
        <v>20090</v>
      </c>
      <c r="Y11" s="34">
        <v>0</v>
      </c>
      <c r="Z11" s="37">
        <v>20090</v>
      </c>
      <c r="AA11" s="36">
        <v>0</v>
      </c>
      <c r="AB11" s="34">
        <v>0</v>
      </c>
      <c r="AC11" s="37">
        <v>0</v>
      </c>
      <c r="AD11" s="34">
        <v>15</v>
      </c>
      <c r="AE11" s="34">
        <v>0</v>
      </c>
      <c r="AF11" s="37">
        <v>15</v>
      </c>
      <c r="AG11" s="31" t="s">
        <v>401</v>
      </c>
      <c r="AH11" s="26" t="s">
        <v>302</v>
      </c>
    </row>
    <row r="12" spans="1:34" x14ac:dyDescent="0.35">
      <c r="A12" s="30" t="s">
        <v>303</v>
      </c>
      <c r="B12" s="116" t="s">
        <v>357</v>
      </c>
      <c r="C12" s="36">
        <f t="shared" si="1"/>
        <v>39295622</v>
      </c>
      <c r="D12" s="34">
        <f t="shared" si="2"/>
        <v>7894648</v>
      </c>
      <c r="E12" s="37">
        <f t="shared" si="3"/>
        <v>47190270</v>
      </c>
      <c r="F12" s="34">
        <v>14875649</v>
      </c>
      <c r="G12" s="34">
        <v>810774</v>
      </c>
      <c r="H12" s="37">
        <v>15686423</v>
      </c>
      <c r="I12" s="36">
        <v>14925967</v>
      </c>
      <c r="J12" s="34">
        <v>6112903</v>
      </c>
      <c r="K12" s="37">
        <v>21038870</v>
      </c>
      <c r="L12" s="34">
        <v>1439910</v>
      </c>
      <c r="M12" s="34">
        <v>240084</v>
      </c>
      <c r="N12" s="37">
        <v>1679994</v>
      </c>
      <c r="O12" s="34">
        <v>91135</v>
      </c>
      <c r="P12" s="34">
        <v>6723</v>
      </c>
      <c r="Q12" s="37">
        <v>97858</v>
      </c>
      <c r="R12" s="36">
        <v>5412948</v>
      </c>
      <c r="S12" s="34">
        <v>79</v>
      </c>
      <c r="T12" s="37">
        <v>5413027</v>
      </c>
      <c r="U12" s="36">
        <v>0</v>
      </c>
      <c r="V12" s="34">
        <v>395174</v>
      </c>
      <c r="W12" s="37">
        <v>395174</v>
      </c>
      <c r="X12" s="36">
        <v>1535744</v>
      </c>
      <c r="Y12" s="34">
        <v>187348</v>
      </c>
      <c r="Z12" s="37">
        <v>1723092</v>
      </c>
      <c r="AA12" s="36">
        <v>908420</v>
      </c>
      <c r="AB12" s="34">
        <v>0</v>
      </c>
      <c r="AC12" s="37">
        <v>908420</v>
      </c>
      <c r="AD12" s="34">
        <v>105849</v>
      </c>
      <c r="AE12" s="34">
        <v>141563</v>
      </c>
      <c r="AF12" s="37">
        <v>247412</v>
      </c>
      <c r="AG12" s="31" t="s">
        <v>402</v>
      </c>
      <c r="AH12" s="26" t="s">
        <v>303</v>
      </c>
    </row>
    <row r="13" spans="1:34" x14ac:dyDescent="0.35">
      <c r="A13" s="30" t="s">
        <v>239</v>
      </c>
      <c r="B13" s="116" t="s">
        <v>356</v>
      </c>
      <c r="C13" s="36">
        <f t="shared" si="1"/>
        <v>124216481</v>
      </c>
      <c r="D13" s="34">
        <f t="shared" si="2"/>
        <v>68112277</v>
      </c>
      <c r="E13" s="37">
        <f t="shared" si="3"/>
        <v>192328758</v>
      </c>
      <c r="F13" s="34">
        <v>11839988</v>
      </c>
      <c r="G13" s="34">
        <v>7770278</v>
      </c>
      <c r="H13" s="37">
        <v>19610266</v>
      </c>
      <c r="I13" s="36">
        <v>39484126</v>
      </c>
      <c r="J13" s="34">
        <v>23641571</v>
      </c>
      <c r="K13" s="37">
        <v>63125697</v>
      </c>
      <c r="L13" s="34">
        <v>9185592</v>
      </c>
      <c r="M13" s="34">
        <v>5639757</v>
      </c>
      <c r="N13" s="37">
        <v>14825349</v>
      </c>
      <c r="O13" s="34">
        <v>18347739</v>
      </c>
      <c r="P13" s="34">
        <v>8940765</v>
      </c>
      <c r="Q13" s="37">
        <v>27288504</v>
      </c>
      <c r="R13" s="36">
        <v>10489113</v>
      </c>
      <c r="S13" s="34">
        <v>16513716</v>
      </c>
      <c r="T13" s="37">
        <v>27002829</v>
      </c>
      <c r="U13" s="36">
        <v>32391497</v>
      </c>
      <c r="V13" s="34">
        <v>2873600</v>
      </c>
      <c r="W13" s="37">
        <v>35265097</v>
      </c>
      <c r="X13" s="36">
        <v>530683</v>
      </c>
      <c r="Y13" s="34">
        <v>2051224</v>
      </c>
      <c r="Z13" s="37">
        <v>2581907</v>
      </c>
      <c r="AA13" s="36">
        <v>949985</v>
      </c>
      <c r="AB13" s="34">
        <v>307101</v>
      </c>
      <c r="AC13" s="37">
        <v>1257086</v>
      </c>
      <c r="AD13" s="34">
        <v>997758</v>
      </c>
      <c r="AE13" s="34">
        <v>374265</v>
      </c>
      <c r="AF13" s="37">
        <v>1372023</v>
      </c>
      <c r="AG13" s="31" t="s">
        <v>403</v>
      </c>
      <c r="AH13" s="26" t="s">
        <v>239</v>
      </c>
    </row>
    <row r="14" spans="1:34" x14ac:dyDescent="0.35">
      <c r="A14" s="30" t="s">
        <v>382</v>
      </c>
      <c r="B14" s="116" t="s">
        <v>354</v>
      </c>
      <c r="C14" s="36">
        <f t="shared" si="1"/>
        <v>108492802</v>
      </c>
      <c r="D14" s="34">
        <f t="shared" si="2"/>
        <v>59081911</v>
      </c>
      <c r="E14" s="37">
        <f t="shared" si="3"/>
        <v>167574713</v>
      </c>
      <c r="F14" s="34">
        <v>11618951</v>
      </c>
      <c r="G14" s="34">
        <v>3952271</v>
      </c>
      <c r="H14" s="37">
        <v>15571222</v>
      </c>
      <c r="I14" s="36">
        <v>39346762</v>
      </c>
      <c r="J14" s="34">
        <v>23187382</v>
      </c>
      <c r="K14" s="37">
        <v>62534144</v>
      </c>
      <c r="L14" s="34">
        <v>9177933</v>
      </c>
      <c r="M14" s="34">
        <v>5634042</v>
      </c>
      <c r="N14" s="37">
        <v>14811975</v>
      </c>
      <c r="O14" s="34">
        <v>11397461</v>
      </c>
      <c r="P14" s="34">
        <v>8937178</v>
      </c>
      <c r="Q14" s="37">
        <v>20334639</v>
      </c>
      <c r="R14" s="36">
        <v>10141014</v>
      </c>
      <c r="S14" s="34">
        <v>13197810</v>
      </c>
      <c r="T14" s="37">
        <v>23338824</v>
      </c>
      <c r="U14" s="36">
        <v>24511804</v>
      </c>
      <c r="V14" s="34">
        <v>2873600</v>
      </c>
      <c r="W14" s="37">
        <v>27385404</v>
      </c>
      <c r="X14" s="36">
        <v>530683</v>
      </c>
      <c r="Y14" s="34">
        <v>618262</v>
      </c>
      <c r="Z14" s="37">
        <v>1148945</v>
      </c>
      <c r="AA14" s="36">
        <v>770436</v>
      </c>
      <c r="AB14" s="34">
        <v>307101</v>
      </c>
      <c r="AC14" s="37">
        <v>1077537</v>
      </c>
      <c r="AD14" s="34">
        <v>997758</v>
      </c>
      <c r="AE14" s="34">
        <v>374265</v>
      </c>
      <c r="AF14" s="37">
        <v>1372023</v>
      </c>
      <c r="AG14" s="31" t="s">
        <v>400</v>
      </c>
      <c r="AH14" s="26" t="s">
        <v>382</v>
      </c>
    </row>
    <row r="15" spans="1:34" x14ac:dyDescent="0.35">
      <c r="A15" s="30" t="s">
        <v>383</v>
      </c>
      <c r="B15" s="116" t="s">
        <v>355</v>
      </c>
      <c r="C15" s="36">
        <f t="shared" si="1"/>
        <v>268058</v>
      </c>
      <c r="D15" s="34">
        <f t="shared" si="2"/>
        <v>519386</v>
      </c>
      <c r="E15" s="37">
        <f t="shared" si="3"/>
        <v>787444</v>
      </c>
      <c r="F15" s="34">
        <v>7667</v>
      </c>
      <c r="G15" s="34">
        <v>50704</v>
      </c>
      <c r="H15" s="37">
        <v>58371</v>
      </c>
      <c r="I15" s="36">
        <v>128087</v>
      </c>
      <c r="J15" s="34">
        <v>454189</v>
      </c>
      <c r="K15" s="37">
        <v>582276</v>
      </c>
      <c r="L15" s="34">
        <v>7659</v>
      </c>
      <c r="M15" s="34">
        <v>5715</v>
      </c>
      <c r="N15" s="37">
        <v>13374</v>
      </c>
      <c r="O15" s="34">
        <v>38085</v>
      </c>
      <c r="P15" s="34">
        <v>3587</v>
      </c>
      <c r="Q15" s="37">
        <v>41672</v>
      </c>
      <c r="R15" s="36">
        <v>13557</v>
      </c>
      <c r="S15" s="34">
        <v>5191</v>
      </c>
      <c r="T15" s="37">
        <v>18748</v>
      </c>
      <c r="U15" s="36">
        <v>52913</v>
      </c>
      <c r="V15" s="34">
        <v>0</v>
      </c>
      <c r="W15" s="37">
        <v>52913</v>
      </c>
      <c r="X15" s="36">
        <v>0</v>
      </c>
      <c r="Y15" s="34">
        <v>0</v>
      </c>
      <c r="Z15" s="37">
        <v>0</v>
      </c>
      <c r="AA15" s="36">
        <v>20090</v>
      </c>
      <c r="AB15" s="34">
        <v>0</v>
      </c>
      <c r="AC15" s="37">
        <v>20090</v>
      </c>
      <c r="AD15" s="34">
        <v>0</v>
      </c>
      <c r="AE15" s="34">
        <v>0</v>
      </c>
      <c r="AF15" s="37">
        <v>0</v>
      </c>
      <c r="AG15" s="31" t="s">
        <v>401</v>
      </c>
      <c r="AH15" s="26" t="s">
        <v>383</v>
      </c>
    </row>
    <row r="16" spans="1:34" x14ac:dyDescent="0.35">
      <c r="A16" s="30" t="s">
        <v>384</v>
      </c>
      <c r="B16" s="116" t="s">
        <v>357</v>
      </c>
      <c r="C16" s="36">
        <f t="shared" si="1"/>
        <v>15455621</v>
      </c>
      <c r="D16" s="34">
        <f t="shared" si="2"/>
        <v>8510980</v>
      </c>
      <c r="E16" s="37">
        <f t="shared" si="3"/>
        <v>23966601</v>
      </c>
      <c r="F16" s="34">
        <v>213370</v>
      </c>
      <c r="G16" s="34">
        <v>3767303</v>
      </c>
      <c r="H16" s="37">
        <v>3980673</v>
      </c>
      <c r="I16" s="36">
        <v>9277</v>
      </c>
      <c r="J16" s="34">
        <v>0</v>
      </c>
      <c r="K16" s="37">
        <v>9277</v>
      </c>
      <c r="L16" s="34">
        <v>0</v>
      </c>
      <c r="M16" s="34">
        <v>0</v>
      </c>
      <c r="N16" s="37">
        <v>0</v>
      </c>
      <c r="O16" s="34">
        <v>6912193</v>
      </c>
      <c r="P16" s="34">
        <v>0</v>
      </c>
      <c r="Q16" s="37">
        <v>6912193</v>
      </c>
      <c r="R16" s="36">
        <v>334542</v>
      </c>
      <c r="S16" s="34">
        <v>3310715</v>
      </c>
      <c r="T16" s="37">
        <v>3645257</v>
      </c>
      <c r="U16" s="36">
        <v>7826780</v>
      </c>
      <c r="V16" s="34">
        <v>0</v>
      </c>
      <c r="W16" s="37">
        <v>7826780</v>
      </c>
      <c r="X16" s="36">
        <v>0</v>
      </c>
      <c r="Y16" s="34">
        <v>1432962</v>
      </c>
      <c r="Z16" s="37">
        <v>1432962</v>
      </c>
      <c r="AA16" s="36">
        <v>159459</v>
      </c>
      <c r="AB16" s="34">
        <v>0</v>
      </c>
      <c r="AC16" s="37">
        <v>159459</v>
      </c>
      <c r="AD16" s="34">
        <v>0</v>
      </c>
      <c r="AE16" s="34">
        <v>0</v>
      </c>
      <c r="AF16" s="37">
        <v>0</v>
      </c>
      <c r="AG16" s="31" t="s">
        <v>402</v>
      </c>
      <c r="AH16" s="26" t="s">
        <v>384</v>
      </c>
    </row>
    <row r="17" spans="1:34" x14ac:dyDescent="0.35">
      <c r="A17" s="30" t="s">
        <v>240</v>
      </c>
      <c r="B17" s="116" t="s">
        <v>359</v>
      </c>
      <c r="C17" s="36">
        <f t="shared" si="1"/>
        <v>4131049</v>
      </c>
      <c r="D17" s="34">
        <f t="shared" si="2"/>
        <v>7183417</v>
      </c>
      <c r="E17" s="37">
        <f t="shared" si="3"/>
        <v>11314466</v>
      </c>
      <c r="F17" s="34">
        <v>133903</v>
      </c>
      <c r="G17" s="34">
        <v>148286</v>
      </c>
      <c r="H17" s="37">
        <v>282189</v>
      </c>
      <c r="I17" s="36">
        <v>393679</v>
      </c>
      <c r="J17" s="34">
        <v>4830205</v>
      </c>
      <c r="K17" s="37">
        <v>5223884</v>
      </c>
      <c r="L17" s="34">
        <v>21121</v>
      </c>
      <c r="M17" s="34">
        <v>51796</v>
      </c>
      <c r="N17" s="37">
        <v>72917</v>
      </c>
      <c r="O17" s="34">
        <v>2931326</v>
      </c>
      <c r="P17" s="34">
        <v>1306774</v>
      </c>
      <c r="Q17" s="37">
        <v>4238100</v>
      </c>
      <c r="R17" s="36">
        <v>568676</v>
      </c>
      <c r="S17" s="34">
        <v>752912</v>
      </c>
      <c r="T17" s="37">
        <v>1321588</v>
      </c>
      <c r="U17" s="36">
        <v>22493</v>
      </c>
      <c r="V17" s="34">
        <v>10134</v>
      </c>
      <c r="W17" s="37">
        <v>32627</v>
      </c>
      <c r="X17" s="36">
        <v>20557</v>
      </c>
      <c r="Y17" s="34">
        <v>0</v>
      </c>
      <c r="Z17" s="37">
        <v>20557</v>
      </c>
      <c r="AA17" s="36">
        <v>4253</v>
      </c>
      <c r="AB17" s="34">
        <v>0</v>
      </c>
      <c r="AC17" s="37">
        <v>4253</v>
      </c>
      <c r="AD17" s="34">
        <v>35041</v>
      </c>
      <c r="AE17" s="34">
        <v>83310</v>
      </c>
      <c r="AF17" s="37">
        <v>118351</v>
      </c>
      <c r="AG17" s="31" t="s">
        <v>405</v>
      </c>
      <c r="AH17" s="26" t="s">
        <v>240</v>
      </c>
    </row>
    <row r="18" spans="1:34" x14ac:dyDescent="0.35">
      <c r="A18" s="30" t="s">
        <v>385</v>
      </c>
      <c r="B18" s="116" t="s">
        <v>360</v>
      </c>
      <c r="C18" s="36">
        <f t="shared" si="1"/>
        <v>4131049</v>
      </c>
      <c r="D18" s="34">
        <f t="shared" si="2"/>
        <v>7183417</v>
      </c>
      <c r="E18" s="37">
        <f t="shared" si="3"/>
        <v>11314466</v>
      </c>
      <c r="F18" s="34">
        <v>133903</v>
      </c>
      <c r="G18" s="34">
        <v>148286</v>
      </c>
      <c r="H18" s="37">
        <v>282189</v>
      </c>
      <c r="I18" s="36">
        <v>393679</v>
      </c>
      <c r="J18" s="34">
        <v>4830205</v>
      </c>
      <c r="K18" s="37">
        <v>5223884</v>
      </c>
      <c r="L18" s="34">
        <v>21121</v>
      </c>
      <c r="M18" s="34">
        <v>51796</v>
      </c>
      <c r="N18" s="37">
        <v>72917</v>
      </c>
      <c r="O18" s="34">
        <v>2931326</v>
      </c>
      <c r="P18" s="34">
        <v>1306774</v>
      </c>
      <c r="Q18" s="37">
        <v>4238100</v>
      </c>
      <c r="R18" s="36">
        <v>568676</v>
      </c>
      <c r="S18" s="34">
        <v>752912</v>
      </c>
      <c r="T18" s="37">
        <v>1321588</v>
      </c>
      <c r="U18" s="36">
        <v>22493</v>
      </c>
      <c r="V18" s="34">
        <v>10134</v>
      </c>
      <c r="W18" s="37">
        <v>32627</v>
      </c>
      <c r="X18" s="36">
        <v>20557</v>
      </c>
      <c r="Y18" s="34">
        <v>0</v>
      </c>
      <c r="Z18" s="37">
        <v>20557</v>
      </c>
      <c r="AA18" s="36">
        <v>4253</v>
      </c>
      <c r="AB18" s="34">
        <v>0</v>
      </c>
      <c r="AC18" s="37">
        <v>4253</v>
      </c>
      <c r="AD18" s="34">
        <v>35041</v>
      </c>
      <c r="AE18" s="34">
        <v>83310</v>
      </c>
      <c r="AF18" s="37">
        <v>118351</v>
      </c>
      <c r="AG18" s="31" t="s">
        <v>406</v>
      </c>
      <c r="AH18" s="26" t="s">
        <v>385</v>
      </c>
    </row>
    <row r="19" spans="1:34" ht="31" customHeight="1" x14ac:dyDescent="0.35">
      <c r="A19" s="30" t="s">
        <v>386</v>
      </c>
      <c r="B19" s="116" t="s">
        <v>361</v>
      </c>
      <c r="C19" s="36">
        <f t="shared" si="1"/>
        <v>0</v>
      </c>
      <c r="D19" s="34">
        <f t="shared" si="2"/>
        <v>0</v>
      </c>
      <c r="E19" s="37">
        <f t="shared" si="3"/>
        <v>0</v>
      </c>
      <c r="F19" s="34">
        <v>0</v>
      </c>
      <c r="G19" s="34">
        <v>0</v>
      </c>
      <c r="H19" s="37">
        <v>0</v>
      </c>
      <c r="I19" s="36">
        <v>0</v>
      </c>
      <c r="J19" s="34">
        <v>0</v>
      </c>
      <c r="K19" s="37">
        <v>0</v>
      </c>
      <c r="L19" s="34">
        <v>0</v>
      </c>
      <c r="M19" s="34">
        <v>0</v>
      </c>
      <c r="N19" s="37">
        <v>0</v>
      </c>
      <c r="O19" s="34">
        <v>0</v>
      </c>
      <c r="P19" s="34">
        <v>0</v>
      </c>
      <c r="Q19" s="37">
        <v>0</v>
      </c>
      <c r="R19" s="34">
        <v>0</v>
      </c>
      <c r="S19" s="34">
        <v>0</v>
      </c>
      <c r="T19" s="37">
        <v>0</v>
      </c>
      <c r="U19" s="36">
        <v>0</v>
      </c>
      <c r="V19" s="34">
        <v>0</v>
      </c>
      <c r="W19" s="37">
        <v>0</v>
      </c>
      <c r="X19" s="36">
        <v>0</v>
      </c>
      <c r="Y19" s="34">
        <v>0</v>
      </c>
      <c r="Z19" s="37">
        <v>0</v>
      </c>
      <c r="AA19" s="36">
        <v>0</v>
      </c>
      <c r="AB19" s="34">
        <v>0</v>
      </c>
      <c r="AC19" s="37">
        <v>0</v>
      </c>
      <c r="AD19" s="34">
        <v>0</v>
      </c>
      <c r="AE19" s="34">
        <v>0</v>
      </c>
      <c r="AF19" s="37">
        <v>0</v>
      </c>
      <c r="AG19" s="31" t="s">
        <v>407</v>
      </c>
      <c r="AH19" s="26" t="s">
        <v>386</v>
      </c>
    </row>
    <row r="20" spans="1:34" s="83" customFormat="1" x14ac:dyDescent="0.35">
      <c r="A20" s="89" t="s">
        <v>8</v>
      </c>
      <c r="B20" s="115" t="s">
        <v>582</v>
      </c>
      <c r="C20" s="90">
        <f t="shared" si="1"/>
        <v>998866758</v>
      </c>
      <c r="D20" s="91">
        <f t="shared" si="2"/>
        <v>784376253</v>
      </c>
      <c r="E20" s="92">
        <f t="shared" si="3"/>
        <v>1783243011</v>
      </c>
      <c r="F20" s="91">
        <v>101547090</v>
      </c>
      <c r="G20" s="91">
        <v>89538396</v>
      </c>
      <c r="H20" s="92">
        <v>191085486</v>
      </c>
      <c r="I20" s="90">
        <v>288757913</v>
      </c>
      <c r="J20" s="91">
        <v>238484038</v>
      </c>
      <c r="K20" s="92">
        <v>527241951</v>
      </c>
      <c r="L20" s="91">
        <v>77265409</v>
      </c>
      <c r="M20" s="91">
        <v>65805300</v>
      </c>
      <c r="N20" s="92">
        <v>143070709</v>
      </c>
      <c r="O20" s="91">
        <v>120407150</v>
      </c>
      <c r="P20" s="91">
        <v>81688659</v>
      </c>
      <c r="Q20" s="92">
        <v>202095809</v>
      </c>
      <c r="R20" s="90">
        <v>179546189</v>
      </c>
      <c r="S20" s="91">
        <v>117670322</v>
      </c>
      <c r="T20" s="92">
        <v>297216511</v>
      </c>
      <c r="U20" s="90">
        <v>207323569</v>
      </c>
      <c r="V20" s="91">
        <v>179111470</v>
      </c>
      <c r="W20" s="92">
        <v>386435039</v>
      </c>
      <c r="X20" s="90">
        <v>2126482</v>
      </c>
      <c r="Y20" s="91">
        <v>0</v>
      </c>
      <c r="Z20" s="92">
        <v>2126482</v>
      </c>
      <c r="AA20" s="90">
        <v>6051093</v>
      </c>
      <c r="AB20" s="91">
        <v>1613701</v>
      </c>
      <c r="AC20" s="92">
        <v>7664794</v>
      </c>
      <c r="AD20" s="91">
        <v>15841863</v>
      </c>
      <c r="AE20" s="91">
        <v>10464367</v>
      </c>
      <c r="AF20" s="92">
        <v>26306230</v>
      </c>
      <c r="AG20" s="94" t="s">
        <v>409</v>
      </c>
      <c r="AH20" s="93" t="s">
        <v>8</v>
      </c>
    </row>
    <row r="21" spans="1:34" x14ac:dyDescent="0.35">
      <c r="A21" s="30" t="s">
        <v>9</v>
      </c>
      <c r="B21" s="116" t="s">
        <v>11</v>
      </c>
      <c r="C21" s="36">
        <f t="shared" si="1"/>
        <v>826017806</v>
      </c>
      <c r="D21" s="34">
        <f t="shared" si="2"/>
        <v>641314091</v>
      </c>
      <c r="E21" s="37">
        <f t="shared" si="3"/>
        <v>1467331897</v>
      </c>
      <c r="F21" s="34">
        <v>87267345</v>
      </c>
      <c r="G21" s="34">
        <v>71299109</v>
      </c>
      <c r="H21" s="37">
        <v>158566454</v>
      </c>
      <c r="I21" s="36">
        <v>249563662</v>
      </c>
      <c r="J21" s="34">
        <v>172468388</v>
      </c>
      <c r="K21" s="37">
        <v>422032050</v>
      </c>
      <c r="L21" s="34">
        <v>66703162</v>
      </c>
      <c r="M21" s="34">
        <v>61120834</v>
      </c>
      <c r="N21" s="37">
        <v>127823996</v>
      </c>
      <c r="O21" s="34">
        <v>95431453</v>
      </c>
      <c r="P21" s="34">
        <v>71729733</v>
      </c>
      <c r="Q21" s="37">
        <v>167161186</v>
      </c>
      <c r="R21" s="36">
        <v>144383916</v>
      </c>
      <c r="S21" s="34">
        <v>102460077</v>
      </c>
      <c r="T21" s="37">
        <v>246843993</v>
      </c>
      <c r="U21" s="36">
        <v>159482021</v>
      </c>
      <c r="V21" s="34">
        <v>150221854</v>
      </c>
      <c r="W21" s="37">
        <v>309703875</v>
      </c>
      <c r="X21" s="36">
        <v>1968090</v>
      </c>
      <c r="Y21" s="34">
        <v>0</v>
      </c>
      <c r="Z21" s="37">
        <v>1968090</v>
      </c>
      <c r="AA21" s="36">
        <v>6076401</v>
      </c>
      <c r="AB21" s="34">
        <v>1549729</v>
      </c>
      <c r="AC21" s="37">
        <v>7626130</v>
      </c>
      <c r="AD21" s="34">
        <v>15141756</v>
      </c>
      <c r="AE21" s="34">
        <v>10464367</v>
      </c>
      <c r="AF21" s="37">
        <v>25606123</v>
      </c>
      <c r="AG21" s="31" t="s">
        <v>323</v>
      </c>
      <c r="AH21" s="26" t="s">
        <v>9</v>
      </c>
    </row>
    <row r="22" spans="1:34" x14ac:dyDescent="0.35">
      <c r="A22" s="30" t="s">
        <v>10</v>
      </c>
      <c r="B22" s="116" t="s">
        <v>364</v>
      </c>
      <c r="C22" s="36">
        <f t="shared" si="1"/>
        <v>71255881</v>
      </c>
      <c r="D22" s="34">
        <f t="shared" si="2"/>
        <v>99695834</v>
      </c>
      <c r="E22" s="37">
        <f t="shared" si="3"/>
        <v>170951715</v>
      </c>
      <c r="F22" s="34">
        <v>3853279</v>
      </c>
      <c r="G22" s="34">
        <v>4327099</v>
      </c>
      <c r="H22" s="37">
        <v>8180378</v>
      </c>
      <c r="I22" s="36">
        <v>17657024</v>
      </c>
      <c r="J22" s="34">
        <v>42826336</v>
      </c>
      <c r="K22" s="37">
        <v>60483360</v>
      </c>
      <c r="L22" s="34">
        <v>263825</v>
      </c>
      <c r="M22" s="34">
        <v>523963</v>
      </c>
      <c r="N22" s="37">
        <v>787788</v>
      </c>
      <c r="O22" s="34">
        <v>5585678</v>
      </c>
      <c r="P22" s="34">
        <v>11056141</v>
      </c>
      <c r="Q22" s="37">
        <v>16641819</v>
      </c>
      <c r="R22" s="36">
        <v>9524896</v>
      </c>
      <c r="S22" s="34">
        <v>12489774</v>
      </c>
      <c r="T22" s="37">
        <v>22014670</v>
      </c>
      <c r="U22" s="36">
        <v>34099754</v>
      </c>
      <c r="V22" s="34">
        <v>28472521</v>
      </c>
      <c r="W22" s="37">
        <v>62572275</v>
      </c>
      <c r="X22" s="36">
        <v>0</v>
      </c>
      <c r="Y22" s="34">
        <v>0</v>
      </c>
      <c r="Z22" s="37">
        <v>0</v>
      </c>
      <c r="AA22" s="36">
        <v>0</v>
      </c>
      <c r="AB22" s="34">
        <v>0</v>
      </c>
      <c r="AC22" s="37">
        <v>0</v>
      </c>
      <c r="AD22" s="34">
        <v>271425</v>
      </c>
      <c r="AE22" s="34">
        <v>0</v>
      </c>
      <c r="AF22" s="37">
        <v>271425</v>
      </c>
      <c r="AG22" s="31" t="s">
        <v>410</v>
      </c>
      <c r="AH22" s="26" t="s">
        <v>10</v>
      </c>
    </row>
    <row r="23" spans="1:34" x14ac:dyDescent="0.35">
      <c r="A23" s="30" t="s">
        <v>248</v>
      </c>
      <c r="B23" s="116" t="s">
        <v>358</v>
      </c>
      <c r="C23" s="36">
        <f t="shared" si="1"/>
        <v>124343915</v>
      </c>
      <c r="D23" s="34">
        <f t="shared" si="2"/>
        <v>54307950</v>
      </c>
      <c r="E23" s="37">
        <f t="shared" si="3"/>
        <v>178651865</v>
      </c>
      <c r="F23" s="34">
        <v>12573721</v>
      </c>
      <c r="G23" s="34">
        <v>15536632</v>
      </c>
      <c r="H23" s="37">
        <v>28110353</v>
      </c>
      <c r="I23" s="36">
        <v>30468767</v>
      </c>
      <c r="J23" s="34">
        <v>27091349</v>
      </c>
      <c r="K23" s="37">
        <v>57560116</v>
      </c>
      <c r="L23" s="34">
        <v>11484976</v>
      </c>
      <c r="M23" s="34">
        <v>4578545</v>
      </c>
      <c r="N23" s="37">
        <v>16063521</v>
      </c>
      <c r="O23" s="34">
        <v>21376942</v>
      </c>
      <c r="P23" s="34">
        <v>0</v>
      </c>
      <c r="Q23" s="37">
        <v>21376942</v>
      </c>
      <c r="R23" s="36">
        <v>30444700</v>
      </c>
      <c r="S23" s="34">
        <v>5369929</v>
      </c>
      <c r="T23" s="37">
        <v>35814629</v>
      </c>
      <c r="U23" s="36">
        <v>17495645</v>
      </c>
      <c r="V23" s="34">
        <v>1655279</v>
      </c>
      <c r="W23" s="37">
        <v>19150924</v>
      </c>
      <c r="X23" s="36">
        <v>0</v>
      </c>
      <c r="Y23" s="34">
        <v>0</v>
      </c>
      <c r="Z23" s="37">
        <v>0</v>
      </c>
      <c r="AA23" s="36">
        <v>70482</v>
      </c>
      <c r="AB23" s="34">
        <v>76216</v>
      </c>
      <c r="AC23" s="37">
        <v>146698</v>
      </c>
      <c r="AD23" s="34">
        <v>428682</v>
      </c>
      <c r="AE23" s="34">
        <v>0</v>
      </c>
      <c r="AF23" s="37">
        <v>428682</v>
      </c>
      <c r="AG23" s="31" t="s">
        <v>404</v>
      </c>
      <c r="AH23" s="26" t="s">
        <v>248</v>
      </c>
    </row>
    <row r="24" spans="1:34" x14ac:dyDescent="0.35">
      <c r="A24" s="30" t="s">
        <v>387</v>
      </c>
      <c r="B24" s="117" t="s">
        <v>354</v>
      </c>
      <c r="C24" s="36">
        <f t="shared" si="1"/>
        <v>124171983</v>
      </c>
      <c r="D24" s="34">
        <f t="shared" si="2"/>
        <v>54307950</v>
      </c>
      <c r="E24" s="37">
        <f t="shared" si="3"/>
        <v>178479933</v>
      </c>
      <c r="F24" s="34">
        <v>12573721</v>
      </c>
      <c r="G24" s="34">
        <v>15536632</v>
      </c>
      <c r="H24" s="37">
        <v>28110353</v>
      </c>
      <c r="I24" s="36">
        <v>30468767</v>
      </c>
      <c r="J24" s="34">
        <v>27091349</v>
      </c>
      <c r="K24" s="37">
        <v>57560116</v>
      </c>
      <c r="L24" s="34">
        <v>11484976</v>
      </c>
      <c r="M24" s="34">
        <v>4578545</v>
      </c>
      <c r="N24" s="37">
        <v>16063521</v>
      </c>
      <c r="O24" s="34">
        <v>21376942</v>
      </c>
      <c r="P24" s="34">
        <v>0</v>
      </c>
      <c r="Q24" s="37">
        <v>21376942</v>
      </c>
      <c r="R24" s="36">
        <v>30444700</v>
      </c>
      <c r="S24" s="34">
        <v>5369929</v>
      </c>
      <c r="T24" s="37">
        <v>35814629</v>
      </c>
      <c r="U24" s="36">
        <v>17394195</v>
      </c>
      <c r="V24" s="34">
        <v>1655279</v>
      </c>
      <c r="W24" s="37">
        <v>19049474</v>
      </c>
      <c r="X24" s="36">
        <v>0</v>
      </c>
      <c r="Y24" s="34">
        <v>0</v>
      </c>
      <c r="Z24" s="37">
        <v>0</v>
      </c>
      <c r="AA24" s="36">
        <v>0</v>
      </c>
      <c r="AB24" s="34">
        <v>76216</v>
      </c>
      <c r="AC24" s="37">
        <v>76216</v>
      </c>
      <c r="AD24" s="34">
        <v>428682</v>
      </c>
      <c r="AE24" s="34">
        <v>0</v>
      </c>
      <c r="AF24" s="37">
        <v>428682</v>
      </c>
      <c r="AG24" s="31" t="s">
        <v>400</v>
      </c>
      <c r="AH24" s="26" t="s">
        <v>387</v>
      </c>
    </row>
    <row r="25" spans="1:34" x14ac:dyDescent="0.35">
      <c r="A25" s="30" t="s">
        <v>388</v>
      </c>
      <c r="B25" s="116" t="s">
        <v>357</v>
      </c>
      <c r="C25" s="36">
        <f t="shared" si="1"/>
        <v>171932</v>
      </c>
      <c r="D25" s="34">
        <f t="shared" si="2"/>
        <v>0</v>
      </c>
      <c r="E25" s="37">
        <f t="shared" si="3"/>
        <v>171932</v>
      </c>
      <c r="F25" s="34">
        <v>0</v>
      </c>
      <c r="G25" s="34">
        <v>0</v>
      </c>
      <c r="H25" s="37">
        <v>0</v>
      </c>
      <c r="I25" s="36">
        <v>0</v>
      </c>
      <c r="J25" s="34">
        <v>0</v>
      </c>
      <c r="K25" s="37">
        <v>0</v>
      </c>
      <c r="L25" s="34">
        <v>0</v>
      </c>
      <c r="M25" s="34">
        <v>0</v>
      </c>
      <c r="N25" s="37">
        <v>0</v>
      </c>
      <c r="O25" s="34">
        <v>0</v>
      </c>
      <c r="P25" s="34">
        <v>0</v>
      </c>
      <c r="Q25" s="37">
        <v>0</v>
      </c>
      <c r="R25" s="34">
        <v>0</v>
      </c>
      <c r="S25" s="34">
        <v>0</v>
      </c>
      <c r="T25" s="37">
        <v>0</v>
      </c>
      <c r="U25" s="36">
        <v>101450</v>
      </c>
      <c r="V25" s="34">
        <v>0</v>
      </c>
      <c r="W25" s="37">
        <v>101450</v>
      </c>
      <c r="X25" s="36">
        <v>0</v>
      </c>
      <c r="Y25" s="34">
        <v>0</v>
      </c>
      <c r="Z25" s="37">
        <v>0</v>
      </c>
      <c r="AA25" s="36">
        <v>70482</v>
      </c>
      <c r="AB25" s="34">
        <v>0</v>
      </c>
      <c r="AC25" s="37">
        <v>70482</v>
      </c>
      <c r="AD25" s="34">
        <v>0</v>
      </c>
      <c r="AE25" s="34">
        <v>0</v>
      </c>
      <c r="AF25" s="37">
        <v>0</v>
      </c>
      <c r="AG25" s="32" t="s">
        <v>402</v>
      </c>
      <c r="AH25" s="26" t="s">
        <v>388</v>
      </c>
    </row>
    <row r="26" spans="1:34" x14ac:dyDescent="0.35">
      <c r="A26" s="30" t="s">
        <v>389</v>
      </c>
      <c r="B26" s="116" t="s">
        <v>362</v>
      </c>
      <c r="C26" s="36">
        <f t="shared" si="1"/>
        <v>19107533</v>
      </c>
      <c r="D26" s="34">
        <f t="shared" si="2"/>
        <v>8722704</v>
      </c>
      <c r="E26" s="37">
        <f t="shared" si="3"/>
        <v>27830237</v>
      </c>
      <c r="F26" s="34">
        <v>2147255</v>
      </c>
      <c r="G26" s="34">
        <v>1624444</v>
      </c>
      <c r="H26" s="37">
        <v>3771699</v>
      </c>
      <c r="I26" s="36">
        <v>8931540</v>
      </c>
      <c r="J26" s="34">
        <v>3902035</v>
      </c>
      <c r="K26" s="37">
        <v>12833575</v>
      </c>
      <c r="L26" s="34">
        <v>1186554</v>
      </c>
      <c r="M26" s="34">
        <v>418042</v>
      </c>
      <c r="N26" s="37">
        <v>1604596</v>
      </c>
      <c r="O26" s="34">
        <v>-1986923</v>
      </c>
      <c r="P26" s="34">
        <v>-1097215</v>
      </c>
      <c r="Q26" s="37">
        <v>-3084138</v>
      </c>
      <c r="R26" s="36">
        <v>4807323</v>
      </c>
      <c r="S26" s="34">
        <v>2649458</v>
      </c>
      <c r="T26" s="37">
        <v>7456781</v>
      </c>
      <c r="U26" s="36">
        <v>3753851</v>
      </c>
      <c r="V26" s="34">
        <v>1238184</v>
      </c>
      <c r="W26" s="37">
        <v>4992035</v>
      </c>
      <c r="X26" s="36">
        <v>363723</v>
      </c>
      <c r="Y26" s="34">
        <v>0</v>
      </c>
      <c r="Z26" s="37">
        <v>363723</v>
      </c>
      <c r="AA26" s="36">
        <v>-95790</v>
      </c>
      <c r="AB26" s="34">
        <v>-12244</v>
      </c>
      <c r="AC26" s="37">
        <v>-108034</v>
      </c>
      <c r="AD26" s="34">
        <v>0</v>
      </c>
      <c r="AE26" s="34">
        <v>0</v>
      </c>
      <c r="AF26" s="37">
        <v>0</v>
      </c>
      <c r="AG26" s="31" t="s">
        <v>408</v>
      </c>
      <c r="AH26" s="26" t="s">
        <v>389</v>
      </c>
    </row>
    <row r="27" spans="1:34" s="83" customFormat="1" ht="31" customHeight="1" x14ac:dyDescent="0.3">
      <c r="A27" s="95" t="s">
        <v>12</v>
      </c>
      <c r="B27" s="115" t="s">
        <v>365</v>
      </c>
      <c r="C27" s="90">
        <f t="shared" si="1"/>
        <v>3713712</v>
      </c>
      <c r="D27" s="91">
        <f t="shared" si="2"/>
        <v>118173</v>
      </c>
      <c r="E27" s="92">
        <f t="shared" si="3"/>
        <v>3831885</v>
      </c>
      <c r="F27" s="91">
        <v>335112</v>
      </c>
      <c r="G27" s="91">
        <v>118173</v>
      </c>
      <c r="H27" s="92">
        <v>453285</v>
      </c>
      <c r="I27" s="90">
        <v>512549</v>
      </c>
      <c r="J27" s="91">
        <v>0</v>
      </c>
      <c r="K27" s="92">
        <v>512549</v>
      </c>
      <c r="L27" s="91">
        <v>199197</v>
      </c>
      <c r="M27" s="91">
        <v>0</v>
      </c>
      <c r="N27" s="92">
        <v>199197</v>
      </c>
      <c r="O27" s="91">
        <v>13723</v>
      </c>
      <c r="P27" s="91">
        <v>0</v>
      </c>
      <c r="Q27" s="92">
        <v>13723</v>
      </c>
      <c r="R27" s="90">
        <v>175893</v>
      </c>
      <c r="S27" s="91">
        <v>0</v>
      </c>
      <c r="T27" s="92">
        <v>175893</v>
      </c>
      <c r="U27" s="90">
        <v>2477238</v>
      </c>
      <c r="V27" s="91">
        <v>0</v>
      </c>
      <c r="W27" s="92">
        <v>2477238</v>
      </c>
      <c r="X27" s="90">
        <v>0</v>
      </c>
      <c r="Y27" s="91">
        <v>0</v>
      </c>
      <c r="Z27" s="92">
        <v>0</v>
      </c>
      <c r="AA27" s="90">
        <v>0</v>
      </c>
      <c r="AB27" s="91">
        <v>0</v>
      </c>
      <c r="AC27" s="92">
        <v>0</v>
      </c>
      <c r="AD27" s="91">
        <v>0</v>
      </c>
      <c r="AE27" s="91">
        <v>0</v>
      </c>
      <c r="AF27" s="92">
        <v>0</v>
      </c>
      <c r="AG27" s="94" t="s">
        <v>411</v>
      </c>
      <c r="AH27" s="96" t="s">
        <v>12</v>
      </c>
    </row>
    <row r="28" spans="1:34" x14ac:dyDescent="0.35">
      <c r="A28" s="30" t="s">
        <v>316</v>
      </c>
      <c r="B28" s="116" t="s">
        <v>366</v>
      </c>
      <c r="C28" s="36">
        <f t="shared" si="1"/>
        <v>3713712</v>
      </c>
      <c r="D28" s="34">
        <f t="shared" si="2"/>
        <v>0</v>
      </c>
      <c r="E28" s="37">
        <f t="shared" si="3"/>
        <v>3713712</v>
      </c>
      <c r="F28" s="34">
        <v>335112</v>
      </c>
      <c r="G28" s="34">
        <v>0</v>
      </c>
      <c r="H28" s="37">
        <v>335112</v>
      </c>
      <c r="I28" s="36">
        <v>512549</v>
      </c>
      <c r="J28" s="34">
        <v>0</v>
      </c>
      <c r="K28" s="37">
        <v>512549</v>
      </c>
      <c r="L28" s="34">
        <v>199197</v>
      </c>
      <c r="M28" s="34">
        <v>0</v>
      </c>
      <c r="N28" s="37">
        <v>199197</v>
      </c>
      <c r="O28" s="34">
        <v>13723</v>
      </c>
      <c r="P28" s="34">
        <v>0</v>
      </c>
      <c r="Q28" s="37">
        <v>13723</v>
      </c>
      <c r="R28" s="36">
        <v>175893</v>
      </c>
      <c r="S28" s="34">
        <v>0</v>
      </c>
      <c r="T28" s="37">
        <v>175893</v>
      </c>
      <c r="U28" s="36">
        <v>2477238</v>
      </c>
      <c r="V28" s="34">
        <v>0</v>
      </c>
      <c r="W28" s="37">
        <v>2477238</v>
      </c>
      <c r="X28" s="36">
        <v>0</v>
      </c>
      <c r="Y28" s="34">
        <v>0</v>
      </c>
      <c r="Z28" s="37">
        <v>0</v>
      </c>
      <c r="AA28" s="36">
        <v>0</v>
      </c>
      <c r="AB28" s="34">
        <v>0</v>
      </c>
      <c r="AC28" s="37">
        <v>0</v>
      </c>
      <c r="AD28" s="34">
        <v>0</v>
      </c>
      <c r="AE28" s="34">
        <v>0</v>
      </c>
      <c r="AF28" s="37">
        <v>0</v>
      </c>
      <c r="AG28" s="31" t="s">
        <v>412</v>
      </c>
      <c r="AH28" s="26" t="s">
        <v>316</v>
      </c>
    </row>
    <row r="29" spans="1:34" x14ac:dyDescent="0.35">
      <c r="A29" s="30" t="s">
        <v>317</v>
      </c>
      <c r="B29" s="116" t="s">
        <v>367</v>
      </c>
      <c r="C29" s="36">
        <f t="shared" si="1"/>
        <v>0</v>
      </c>
      <c r="D29" s="34">
        <f t="shared" si="2"/>
        <v>118173</v>
      </c>
      <c r="E29" s="37">
        <f t="shared" si="3"/>
        <v>118173</v>
      </c>
      <c r="F29" s="34">
        <v>0</v>
      </c>
      <c r="G29" s="34">
        <v>118173</v>
      </c>
      <c r="H29" s="37">
        <v>118173</v>
      </c>
      <c r="I29" s="36">
        <v>0</v>
      </c>
      <c r="J29" s="34">
        <v>0</v>
      </c>
      <c r="K29" s="37">
        <v>0</v>
      </c>
      <c r="L29" s="34">
        <v>0</v>
      </c>
      <c r="M29" s="34">
        <v>0</v>
      </c>
      <c r="N29" s="37">
        <v>0</v>
      </c>
      <c r="O29" s="34">
        <v>0</v>
      </c>
      <c r="P29" s="34">
        <v>0</v>
      </c>
      <c r="Q29" s="37">
        <v>0</v>
      </c>
      <c r="R29" s="34">
        <v>0</v>
      </c>
      <c r="S29" s="34">
        <v>0</v>
      </c>
      <c r="T29" s="37">
        <v>0</v>
      </c>
      <c r="U29" s="36">
        <v>0</v>
      </c>
      <c r="V29" s="34">
        <v>0</v>
      </c>
      <c r="W29" s="37">
        <v>0</v>
      </c>
      <c r="X29" s="36">
        <v>0</v>
      </c>
      <c r="Y29" s="34">
        <v>0</v>
      </c>
      <c r="Z29" s="37">
        <v>0</v>
      </c>
      <c r="AA29" s="36">
        <v>0</v>
      </c>
      <c r="AB29" s="34">
        <v>0</v>
      </c>
      <c r="AC29" s="37">
        <v>0</v>
      </c>
      <c r="AD29" s="34">
        <v>0</v>
      </c>
      <c r="AE29" s="34">
        <v>0</v>
      </c>
      <c r="AF29" s="37">
        <v>0</v>
      </c>
      <c r="AG29" s="31" t="s">
        <v>413</v>
      </c>
      <c r="AH29" s="26" t="s">
        <v>317</v>
      </c>
    </row>
    <row r="30" spans="1:34" s="83" customFormat="1" x14ac:dyDescent="0.35">
      <c r="A30" s="95" t="s">
        <v>13</v>
      </c>
      <c r="B30" s="115" t="s">
        <v>368</v>
      </c>
      <c r="C30" s="90">
        <f t="shared" si="1"/>
        <v>14591462</v>
      </c>
      <c r="D30" s="91">
        <f t="shared" si="2"/>
        <v>0</v>
      </c>
      <c r="E30" s="92">
        <f t="shared" si="3"/>
        <v>14591462</v>
      </c>
      <c r="F30" s="91">
        <v>115100</v>
      </c>
      <c r="G30" s="91">
        <v>0</v>
      </c>
      <c r="H30" s="92">
        <v>115100</v>
      </c>
      <c r="I30" s="90">
        <v>12892212</v>
      </c>
      <c r="J30" s="91">
        <v>0</v>
      </c>
      <c r="K30" s="92">
        <v>12892212</v>
      </c>
      <c r="L30" s="91">
        <v>590100</v>
      </c>
      <c r="M30" s="91">
        <v>0</v>
      </c>
      <c r="N30" s="92">
        <v>590100</v>
      </c>
      <c r="O30" s="91">
        <v>90100</v>
      </c>
      <c r="P30" s="91">
        <v>0</v>
      </c>
      <c r="Q30" s="92">
        <v>90100</v>
      </c>
      <c r="R30" s="90">
        <v>140100</v>
      </c>
      <c r="S30" s="91">
        <v>0</v>
      </c>
      <c r="T30" s="92">
        <v>140100</v>
      </c>
      <c r="U30" s="90">
        <v>90100</v>
      </c>
      <c r="V30" s="91">
        <v>0</v>
      </c>
      <c r="W30" s="92">
        <v>90100</v>
      </c>
      <c r="X30" s="90">
        <v>0</v>
      </c>
      <c r="Y30" s="91">
        <v>0</v>
      </c>
      <c r="Z30" s="92">
        <v>0</v>
      </c>
      <c r="AA30" s="90">
        <v>22250</v>
      </c>
      <c r="AB30" s="91">
        <v>0</v>
      </c>
      <c r="AC30" s="92">
        <v>22250</v>
      </c>
      <c r="AD30" s="91">
        <v>651500</v>
      </c>
      <c r="AE30" s="91">
        <v>0</v>
      </c>
      <c r="AF30" s="92">
        <v>651500</v>
      </c>
      <c r="AG30" s="94" t="s">
        <v>583</v>
      </c>
      <c r="AH30" s="97" t="s">
        <v>13</v>
      </c>
    </row>
    <row r="31" spans="1:34" x14ac:dyDescent="0.35">
      <c r="A31" s="30" t="s">
        <v>252</v>
      </c>
      <c r="B31" s="116" t="s">
        <v>369</v>
      </c>
      <c r="C31" s="36">
        <f t="shared" si="1"/>
        <v>450000</v>
      </c>
      <c r="D31" s="34">
        <f t="shared" si="2"/>
        <v>0</v>
      </c>
      <c r="E31" s="37">
        <f t="shared" si="3"/>
        <v>450000</v>
      </c>
      <c r="F31" s="34">
        <v>90000</v>
      </c>
      <c r="G31" s="34">
        <v>0</v>
      </c>
      <c r="H31" s="37">
        <v>90000</v>
      </c>
      <c r="I31" s="36">
        <v>0</v>
      </c>
      <c r="J31" s="34">
        <v>0</v>
      </c>
      <c r="K31" s="37">
        <v>0</v>
      </c>
      <c r="L31" s="34">
        <v>90000</v>
      </c>
      <c r="M31" s="34">
        <v>0</v>
      </c>
      <c r="N31" s="37">
        <v>90000</v>
      </c>
      <c r="O31" s="34">
        <v>90000</v>
      </c>
      <c r="P31" s="34">
        <v>0</v>
      </c>
      <c r="Q31" s="37">
        <v>90000</v>
      </c>
      <c r="R31" s="36">
        <v>90000</v>
      </c>
      <c r="S31" s="34">
        <v>0</v>
      </c>
      <c r="T31" s="37">
        <v>90000</v>
      </c>
      <c r="U31" s="36">
        <v>90000</v>
      </c>
      <c r="V31" s="34">
        <v>0</v>
      </c>
      <c r="W31" s="37">
        <v>90000</v>
      </c>
      <c r="X31" s="36">
        <v>0</v>
      </c>
      <c r="Y31" s="34">
        <v>0</v>
      </c>
      <c r="Z31" s="37">
        <v>0</v>
      </c>
      <c r="AA31" s="36">
        <v>0</v>
      </c>
      <c r="AB31" s="34">
        <v>0</v>
      </c>
      <c r="AC31" s="37">
        <v>0</v>
      </c>
      <c r="AD31" s="34">
        <v>0</v>
      </c>
      <c r="AE31" s="34">
        <v>0</v>
      </c>
      <c r="AF31" s="37">
        <v>0</v>
      </c>
      <c r="AG31" s="31" t="s">
        <v>414</v>
      </c>
      <c r="AH31" s="26" t="s">
        <v>252</v>
      </c>
    </row>
    <row r="32" spans="1:34" x14ac:dyDescent="0.35">
      <c r="A32" s="30" t="s">
        <v>253</v>
      </c>
      <c r="B32" s="116" t="s">
        <v>370</v>
      </c>
      <c r="C32" s="36">
        <f t="shared" si="1"/>
        <v>0</v>
      </c>
      <c r="D32" s="34">
        <f t="shared" si="2"/>
        <v>0</v>
      </c>
      <c r="E32" s="37">
        <f t="shared" si="3"/>
        <v>0</v>
      </c>
      <c r="F32" s="34">
        <v>0</v>
      </c>
      <c r="G32" s="34">
        <v>0</v>
      </c>
      <c r="H32" s="37">
        <v>0</v>
      </c>
      <c r="I32" s="36">
        <v>0</v>
      </c>
      <c r="J32" s="34">
        <v>0</v>
      </c>
      <c r="K32" s="37">
        <v>0</v>
      </c>
      <c r="L32" s="34">
        <v>0</v>
      </c>
      <c r="M32" s="34">
        <v>0</v>
      </c>
      <c r="N32" s="37">
        <v>0</v>
      </c>
      <c r="O32" s="34">
        <v>0</v>
      </c>
      <c r="P32" s="34">
        <v>0</v>
      </c>
      <c r="Q32" s="37">
        <v>0</v>
      </c>
      <c r="R32" s="34">
        <v>0</v>
      </c>
      <c r="S32" s="34">
        <v>0</v>
      </c>
      <c r="T32" s="37">
        <v>0</v>
      </c>
      <c r="U32" s="36">
        <v>0</v>
      </c>
      <c r="V32" s="34">
        <v>0</v>
      </c>
      <c r="W32" s="37">
        <v>0</v>
      </c>
      <c r="X32" s="36">
        <v>0</v>
      </c>
      <c r="Y32" s="34">
        <v>0</v>
      </c>
      <c r="Z32" s="37">
        <v>0</v>
      </c>
      <c r="AA32" s="36">
        <v>0</v>
      </c>
      <c r="AB32" s="34">
        <v>0</v>
      </c>
      <c r="AC32" s="37">
        <v>0</v>
      </c>
      <c r="AD32" s="34">
        <v>0</v>
      </c>
      <c r="AE32" s="34">
        <v>0</v>
      </c>
      <c r="AF32" s="37">
        <v>0</v>
      </c>
      <c r="AG32" s="31" t="s">
        <v>415</v>
      </c>
      <c r="AH32" s="26" t="s">
        <v>253</v>
      </c>
    </row>
    <row r="33" spans="1:34" x14ac:dyDescent="0.35">
      <c r="A33" s="30" t="s">
        <v>254</v>
      </c>
      <c r="B33" s="116" t="s">
        <v>371</v>
      </c>
      <c r="C33" s="36">
        <f t="shared" si="1"/>
        <v>450000</v>
      </c>
      <c r="D33" s="34">
        <f t="shared" si="2"/>
        <v>0</v>
      </c>
      <c r="E33" s="37">
        <f t="shared" si="3"/>
        <v>450000</v>
      </c>
      <c r="F33" s="34">
        <v>90000</v>
      </c>
      <c r="G33" s="34">
        <v>0</v>
      </c>
      <c r="H33" s="37">
        <v>90000</v>
      </c>
      <c r="I33" s="36">
        <v>0</v>
      </c>
      <c r="J33" s="34">
        <v>0</v>
      </c>
      <c r="K33" s="37">
        <v>0</v>
      </c>
      <c r="L33" s="34">
        <v>90000</v>
      </c>
      <c r="M33" s="34">
        <v>0</v>
      </c>
      <c r="N33" s="37">
        <v>90000</v>
      </c>
      <c r="O33" s="34">
        <v>90000</v>
      </c>
      <c r="P33" s="34">
        <v>0</v>
      </c>
      <c r="Q33" s="37">
        <v>90000</v>
      </c>
      <c r="R33" s="36">
        <v>90000</v>
      </c>
      <c r="S33" s="34">
        <v>0</v>
      </c>
      <c r="T33" s="37">
        <v>90000</v>
      </c>
      <c r="U33" s="36">
        <v>90000</v>
      </c>
      <c r="V33" s="34">
        <v>0</v>
      </c>
      <c r="W33" s="37">
        <v>90000</v>
      </c>
      <c r="X33" s="36">
        <v>0</v>
      </c>
      <c r="Y33" s="34">
        <v>0</v>
      </c>
      <c r="Z33" s="37">
        <v>0</v>
      </c>
      <c r="AA33" s="36">
        <v>0</v>
      </c>
      <c r="AB33" s="34">
        <v>0</v>
      </c>
      <c r="AC33" s="37">
        <v>0</v>
      </c>
      <c r="AD33" s="34">
        <v>0</v>
      </c>
      <c r="AE33" s="34">
        <v>0</v>
      </c>
      <c r="AF33" s="37">
        <v>0</v>
      </c>
      <c r="AG33" s="31" t="s">
        <v>584</v>
      </c>
      <c r="AH33" s="26" t="s">
        <v>254</v>
      </c>
    </row>
    <row r="34" spans="1:34" x14ac:dyDescent="0.35">
      <c r="A34" s="30" t="s">
        <v>255</v>
      </c>
      <c r="B34" s="116" t="s">
        <v>393</v>
      </c>
      <c r="C34" s="36">
        <f t="shared" si="1"/>
        <v>14101462</v>
      </c>
      <c r="D34" s="34">
        <f t="shared" si="2"/>
        <v>0</v>
      </c>
      <c r="E34" s="37">
        <f t="shared" si="3"/>
        <v>14101462</v>
      </c>
      <c r="F34" s="34">
        <v>5100</v>
      </c>
      <c r="G34" s="34">
        <v>0</v>
      </c>
      <c r="H34" s="37">
        <v>5100</v>
      </c>
      <c r="I34" s="36">
        <v>12872212</v>
      </c>
      <c r="J34" s="34">
        <v>0</v>
      </c>
      <c r="K34" s="37">
        <v>12872212</v>
      </c>
      <c r="L34" s="34">
        <v>500100</v>
      </c>
      <c r="M34" s="34">
        <v>0</v>
      </c>
      <c r="N34" s="37">
        <v>500100</v>
      </c>
      <c r="O34" s="34">
        <v>100</v>
      </c>
      <c r="P34" s="34">
        <v>0</v>
      </c>
      <c r="Q34" s="37">
        <v>100</v>
      </c>
      <c r="R34" s="36">
        <v>50100</v>
      </c>
      <c r="S34" s="34">
        <v>0</v>
      </c>
      <c r="T34" s="37">
        <v>50100</v>
      </c>
      <c r="U34" s="36">
        <v>100</v>
      </c>
      <c r="V34" s="34">
        <v>0</v>
      </c>
      <c r="W34" s="37">
        <v>100</v>
      </c>
      <c r="X34" s="36">
        <v>0</v>
      </c>
      <c r="Y34" s="34">
        <v>0</v>
      </c>
      <c r="Z34" s="37">
        <v>0</v>
      </c>
      <c r="AA34" s="36">
        <v>22250</v>
      </c>
      <c r="AB34" s="34">
        <v>0</v>
      </c>
      <c r="AC34" s="37">
        <v>22250</v>
      </c>
      <c r="AD34" s="34">
        <v>651500</v>
      </c>
      <c r="AE34" s="34">
        <v>0</v>
      </c>
      <c r="AF34" s="37">
        <v>651500</v>
      </c>
      <c r="AG34" s="31" t="s">
        <v>585</v>
      </c>
      <c r="AH34" s="26" t="s">
        <v>255</v>
      </c>
    </row>
    <row r="35" spans="1:34" x14ac:dyDescent="0.35">
      <c r="A35" s="30" t="s">
        <v>256</v>
      </c>
      <c r="B35" s="116" t="s">
        <v>372</v>
      </c>
      <c r="C35" s="36">
        <f t="shared" si="1"/>
        <v>5954532</v>
      </c>
      <c r="D35" s="34">
        <f t="shared" si="2"/>
        <v>0</v>
      </c>
      <c r="E35" s="37">
        <f t="shared" si="3"/>
        <v>5954532</v>
      </c>
      <c r="F35" s="34">
        <v>5100</v>
      </c>
      <c r="G35" s="34">
        <v>0</v>
      </c>
      <c r="H35" s="37">
        <v>5100</v>
      </c>
      <c r="I35" s="36">
        <v>4748532</v>
      </c>
      <c r="J35" s="34">
        <v>0</v>
      </c>
      <c r="K35" s="37">
        <v>4748532</v>
      </c>
      <c r="L35" s="34">
        <v>500100</v>
      </c>
      <c r="M35" s="34">
        <v>0</v>
      </c>
      <c r="N35" s="37">
        <v>500100</v>
      </c>
      <c r="O35" s="34">
        <v>100</v>
      </c>
      <c r="P35" s="34">
        <v>0</v>
      </c>
      <c r="Q35" s="37">
        <v>100</v>
      </c>
      <c r="R35" s="36">
        <v>50100</v>
      </c>
      <c r="S35" s="34">
        <v>0</v>
      </c>
      <c r="T35" s="37">
        <v>50100</v>
      </c>
      <c r="U35" s="36">
        <v>100</v>
      </c>
      <c r="V35" s="34">
        <v>0</v>
      </c>
      <c r="W35" s="37">
        <v>100</v>
      </c>
      <c r="X35" s="36">
        <v>0</v>
      </c>
      <c r="Y35" s="34">
        <v>0</v>
      </c>
      <c r="Z35" s="37">
        <v>0</v>
      </c>
      <c r="AA35" s="36">
        <v>250</v>
      </c>
      <c r="AB35" s="34">
        <v>0</v>
      </c>
      <c r="AC35" s="37">
        <v>250</v>
      </c>
      <c r="AD35" s="34">
        <v>650250</v>
      </c>
      <c r="AE35" s="34">
        <v>0</v>
      </c>
      <c r="AF35" s="37">
        <v>650250</v>
      </c>
      <c r="AG35" s="31" t="s">
        <v>586</v>
      </c>
      <c r="AH35" s="26" t="s">
        <v>256</v>
      </c>
    </row>
    <row r="36" spans="1:34" x14ac:dyDescent="0.35">
      <c r="A36" s="30" t="s">
        <v>257</v>
      </c>
      <c r="B36" s="116" t="s">
        <v>373</v>
      </c>
      <c r="C36" s="36">
        <f t="shared" si="1"/>
        <v>8146930</v>
      </c>
      <c r="D36" s="34">
        <f t="shared" si="2"/>
        <v>0</v>
      </c>
      <c r="E36" s="37">
        <f t="shared" si="3"/>
        <v>8146930</v>
      </c>
      <c r="F36" s="34">
        <v>0</v>
      </c>
      <c r="G36" s="34">
        <v>0</v>
      </c>
      <c r="H36" s="37">
        <v>0</v>
      </c>
      <c r="I36" s="36">
        <v>8123680</v>
      </c>
      <c r="J36" s="34">
        <v>0</v>
      </c>
      <c r="K36" s="37">
        <v>8123680</v>
      </c>
      <c r="L36" s="34">
        <v>0</v>
      </c>
      <c r="M36" s="34">
        <v>0</v>
      </c>
      <c r="N36" s="37">
        <v>0</v>
      </c>
      <c r="O36" s="34">
        <v>0</v>
      </c>
      <c r="P36" s="34">
        <v>0</v>
      </c>
      <c r="Q36" s="37">
        <v>0</v>
      </c>
      <c r="R36" s="34">
        <v>0</v>
      </c>
      <c r="S36" s="34">
        <v>0</v>
      </c>
      <c r="T36" s="37">
        <v>0</v>
      </c>
      <c r="U36" s="36">
        <v>0</v>
      </c>
      <c r="V36" s="34">
        <v>0</v>
      </c>
      <c r="W36" s="37">
        <v>0</v>
      </c>
      <c r="X36" s="36">
        <v>0</v>
      </c>
      <c r="Y36" s="34">
        <v>0</v>
      </c>
      <c r="Z36" s="37">
        <v>0</v>
      </c>
      <c r="AA36" s="36">
        <v>22000</v>
      </c>
      <c r="AB36" s="34">
        <v>0</v>
      </c>
      <c r="AC36" s="37">
        <v>22000</v>
      </c>
      <c r="AD36" s="34">
        <v>1250</v>
      </c>
      <c r="AE36" s="34">
        <v>0</v>
      </c>
      <c r="AF36" s="37">
        <v>1250</v>
      </c>
      <c r="AG36" s="31" t="s">
        <v>587</v>
      </c>
      <c r="AH36" s="26" t="s">
        <v>257</v>
      </c>
    </row>
    <row r="37" spans="1:34" x14ac:dyDescent="0.35">
      <c r="A37" s="30" t="s">
        <v>390</v>
      </c>
      <c r="B37" s="116" t="s">
        <v>374</v>
      </c>
      <c r="C37" s="36">
        <f t="shared" si="1"/>
        <v>40000</v>
      </c>
      <c r="D37" s="34">
        <f t="shared" si="2"/>
        <v>0</v>
      </c>
      <c r="E37" s="37">
        <f t="shared" si="3"/>
        <v>40000</v>
      </c>
      <c r="F37" s="34">
        <v>20000</v>
      </c>
      <c r="G37" s="34">
        <v>0</v>
      </c>
      <c r="H37" s="37">
        <v>20000</v>
      </c>
      <c r="I37" s="36">
        <v>20000</v>
      </c>
      <c r="J37" s="34">
        <v>0</v>
      </c>
      <c r="K37" s="37">
        <v>20000</v>
      </c>
      <c r="L37" s="34">
        <v>0</v>
      </c>
      <c r="M37" s="34">
        <v>0</v>
      </c>
      <c r="N37" s="37">
        <v>0</v>
      </c>
      <c r="O37" s="34">
        <v>0</v>
      </c>
      <c r="P37" s="34">
        <v>0</v>
      </c>
      <c r="Q37" s="37">
        <v>0</v>
      </c>
      <c r="R37" s="34">
        <v>0</v>
      </c>
      <c r="S37" s="34">
        <v>0</v>
      </c>
      <c r="T37" s="37">
        <v>0</v>
      </c>
      <c r="U37" s="36">
        <v>0</v>
      </c>
      <c r="V37" s="34">
        <v>0</v>
      </c>
      <c r="W37" s="37">
        <v>0</v>
      </c>
      <c r="X37" s="36">
        <v>0</v>
      </c>
      <c r="Y37" s="34">
        <v>0</v>
      </c>
      <c r="Z37" s="37">
        <v>0</v>
      </c>
      <c r="AA37" s="36">
        <v>0</v>
      </c>
      <c r="AB37" s="34">
        <v>0</v>
      </c>
      <c r="AC37" s="37">
        <v>0</v>
      </c>
      <c r="AD37" s="34">
        <v>0</v>
      </c>
      <c r="AE37" s="34">
        <v>0</v>
      </c>
      <c r="AF37" s="37">
        <v>0</v>
      </c>
      <c r="AG37" s="31" t="s">
        <v>588</v>
      </c>
      <c r="AH37" s="26" t="s">
        <v>390</v>
      </c>
    </row>
    <row r="38" spans="1:34" x14ac:dyDescent="0.35">
      <c r="A38" s="30" t="s">
        <v>391</v>
      </c>
      <c r="B38" s="116" t="s">
        <v>370</v>
      </c>
      <c r="C38" s="36">
        <f t="shared" si="1"/>
        <v>20000</v>
      </c>
      <c r="D38" s="34">
        <f t="shared" si="2"/>
        <v>0</v>
      </c>
      <c r="E38" s="37">
        <f t="shared" si="3"/>
        <v>20000</v>
      </c>
      <c r="F38" s="34">
        <v>0</v>
      </c>
      <c r="G38" s="34">
        <v>0</v>
      </c>
      <c r="H38" s="37">
        <v>0</v>
      </c>
      <c r="I38" s="36">
        <v>20000</v>
      </c>
      <c r="J38" s="34">
        <v>0</v>
      </c>
      <c r="K38" s="37">
        <v>20000</v>
      </c>
      <c r="L38" s="34">
        <v>0</v>
      </c>
      <c r="M38" s="34">
        <v>0</v>
      </c>
      <c r="N38" s="37">
        <v>0</v>
      </c>
      <c r="O38" s="34">
        <v>0</v>
      </c>
      <c r="P38" s="34">
        <v>0</v>
      </c>
      <c r="Q38" s="37">
        <v>0</v>
      </c>
      <c r="R38" s="34">
        <v>0</v>
      </c>
      <c r="S38" s="34">
        <v>0</v>
      </c>
      <c r="T38" s="37">
        <v>0</v>
      </c>
      <c r="U38" s="36">
        <v>0</v>
      </c>
      <c r="V38" s="34">
        <v>0</v>
      </c>
      <c r="W38" s="37">
        <v>0</v>
      </c>
      <c r="X38" s="36">
        <v>0</v>
      </c>
      <c r="Y38" s="34">
        <v>0</v>
      </c>
      <c r="Z38" s="37">
        <v>0</v>
      </c>
      <c r="AA38" s="36">
        <v>0</v>
      </c>
      <c r="AB38" s="34">
        <v>0</v>
      </c>
      <c r="AC38" s="37">
        <v>0</v>
      </c>
      <c r="AD38" s="34">
        <v>0</v>
      </c>
      <c r="AE38" s="34">
        <v>0</v>
      </c>
      <c r="AF38" s="37">
        <v>0</v>
      </c>
      <c r="AG38" s="31" t="s">
        <v>415</v>
      </c>
      <c r="AH38" s="26" t="s">
        <v>391</v>
      </c>
    </row>
    <row r="39" spans="1:34" x14ac:dyDescent="0.35">
      <c r="A39" s="30" t="s">
        <v>392</v>
      </c>
      <c r="B39" s="116" t="s">
        <v>371</v>
      </c>
      <c r="C39" s="36">
        <f t="shared" si="1"/>
        <v>20000</v>
      </c>
      <c r="D39" s="34">
        <f t="shared" si="2"/>
        <v>0</v>
      </c>
      <c r="E39" s="37">
        <f t="shared" si="3"/>
        <v>20000</v>
      </c>
      <c r="F39" s="34">
        <v>20000</v>
      </c>
      <c r="G39" s="34">
        <v>0</v>
      </c>
      <c r="H39" s="37">
        <v>20000</v>
      </c>
      <c r="I39" s="36">
        <v>0</v>
      </c>
      <c r="J39" s="34">
        <v>0</v>
      </c>
      <c r="K39" s="37">
        <v>0</v>
      </c>
      <c r="L39" s="34">
        <v>0</v>
      </c>
      <c r="M39" s="34">
        <v>0</v>
      </c>
      <c r="N39" s="37">
        <v>0</v>
      </c>
      <c r="O39" s="34">
        <v>0</v>
      </c>
      <c r="P39" s="34">
        <v>0</v>
      </c>
      <c r="Q39" s="37">
        <v>0</v>
      </c>
      <c r="R39" s="34">
        <v>0</v>
      </c>
      <c r="S39" s="34">
        <v>0</v>
      </c>
      <c r="T39" s="37">
        <v>0</v>
      </c>
      <c r="U39" s="36">
        <v>0</v>
      </c>
      <c r="V39" s="34">
        <v>0</v>
      </c>
      <c r="W39" s="37">
        <v>0</v>
      </c>
      <c r="X39" s="36">
        <v>0</v>
      </c>
      <c r="Y39" s="34">
        <v>0</v>
      </c>
      <c r="Z39" s="37">
        <v>0</v>
      </c>
      <c r="AA39" s="36">
        <v>0</v>
      </c>
      <c r="AB39" s="34">
        <v>0</v>
      </c>
      <c r="AC39" s="37">
        <v>0</v>
      </c>
      <c r="AD39" s="34">
        <v>0</v>
      </c>
      <c r="AE39" s="34">
        <v>0</v>
      </c>
      <c r="AF39" s="37">
        <v>0</v>
      </c>
      <c r="AG39" s="31" t="s">
        <v>584</v>
      </c>
      <c r="AH39" s="26" t="s">
        <v>392</v>
      </c>
    </row>
    <row r="40" spans="1:34" s="83" customFormat="1" ht="14.25" customHeight="1" x14ac:dyDescent="0.35">
      <c r="A40" s="89" t="s">
        <v>14</v>
      </c>
      <c r="B40" s="115" t="s">
        <v>375</v>
      </c>
      <c r="C40" s="90">
        <f t="shared" si="1"/>
        <v>32588764</v>
      </c>
      <c r="D40" s="91">
        <f t="shared" si="2"/>
        <v>150848</v>
      </c>
      <c r="E40" s="92">
        <f t="shared" si="3"/>
        <v>32739612</v>
      </c>
      <c r="F40" s="91">
        <v>4789050</v>
      </c>
      <c r="G40" s="91">
        <v>95376</v>
      </c>
      <c r="H40" s="92">
        <v>4884426</v>
      </c>
      <c r="I40" s="90">
        <v>5997445</v>
      </c>
      <c r="J40" s="91">
        <v>4701</v>
      </c>
      <c r="K40" s="92">
        <v>6002146</v>
      </c>
      <c r="L40" s="91">
        <v>4563421</v>
      </c>
      <c r="M40" s="91">
        <v>0</v>
      </c>
      <c r="N40" s="92">
        <v>4563421</v>
      </c>
      <c r="O40" s="91">
        <v>8205480</v>
      </c>
      <c r="P40" s="91">
        <v>0</v>
      </c>
      <c r="Q40" s="92">
        <v>8205480</v>
      </c>
      <c r="R40" s="90">
        <v>4660847</v>
      </c>
      <c r="S40" s="91">
        <v>0</v>
      </c>
      <c r="T40" s="92">
        <v>4660847</v>
      </c>
      <c r="U40" s="90">
        <v>3536837</v>
      </c>
      <c r="V40" s="91">
        <v>50771</v>
      </c>
      <c r="W40" s="92">
        <v>3587608</v>
      </c>
      <c r="X40" s="90">
        <v>117511</v>
      </c>
      <c r="Y40" s="91">
        <v>0</v>
      </c>
      <c r="Z40" s="92">
        <v>117511</v>
      </c>
      <c r="AA40" s="90">
        <v>195624</v>
      </c>
      <c r="AB40" s="91">
        <v>0</v>
      </c>
      <c r="AC40" s="92">
        <v>195624</v>
      </c>
      <c r="AD40" s="91">
        <v>522549</v>
      </c>
      <c r="AE40" s="91">
        <v>0</v>
      </c>
      <c r="AF40" s="92">
        <v>522549</v>
      </c>
      <c r="AG40" s="94" t="s">
        <v>589</v>
      </c>
      <c r="AH40" s="93" t="s">
        <v>14</v>
      </c>
    </row>
    <row r="41" spans="1:34" s="83" customFormat="1" x14ac:dyDescent="0.35">
      <c r="A41" s="95" t="s">
        <v>15</v>
      </c>
      <c r="B41" s="115" t="s">
        <v>376</v>
      </c>
      <c r="C41" s="90">
        <f t="shared" si="1"/>
        <v>8634310</v>
      </c>
      <c r="D41" s="91">
        <f t="shared" si="2"/>
        <v>235</v>
      </c>
      <c r="E41" s="92">
        <f t="shared" si="3"/>
        <v>8634545</v>
      </c>
      <c r="F41" s="91">
        <v>881178</v>
      </c>
      <c r="G41" s="34">
        <v>0</v>
      </c>
      <c r="H41" s="92">
        <v>881178</v>
      </c>
      <c r="I41" s="90">
        <v>2779855</v>
      </c>
      <c r="J41" s="91">
        <v>235</v>
      </c>
      <c r="K41" s="92">
        <v>2780090</v>
      </c>
      <c r="L41" s="91">
        <v>538456</v>
      </c>
      <c r="M41" s="34">
        <v>0</v>
      </c>
      <c r="N41" s="92">
        <v>538456</v>
      </c>
      <c r="O41" s="91">
        <v>1085813</v>
      </c>
      <c r="P41" s="91">
        <v>0</v>
      </c>
      <c r="Q41" s="92">
        <v>1085813</v>
      </c>
      <c r="R41" s="90">
        <v>474958</v>
      </c>
      <c r="S41" s="91">
        <v>0</v>
      </c>
      <c r="T41" s="92">
        <v>474958</v>
      </c>
      <c r="U41" s="90">
        <v>1620008</v>
      </c>
      <c r="V41" s="91">
        <v>0</v>
      </c>
      <c r="W41" s="92">
        <v>1620008</v>
      </c>
      <c r="X41" s="90">
        <v>534950</v>
      </c>
      <c r="Y41" s="91">
        <v>0</v>
      </c>
      <c r="Z41" s="92">
        <v>534950</v>
      </c>
      <c r="AA41" s="90">
        <v>446916</v>
      </c>
      <c r="AB41" s="91">
        <v>0</v>
      </c>
      <c r="AC41" s="92">
        <v>446916</v>
      </c>
      <c r="AD41" s="91">
        <v>272176</v>
      </c>
      <c r="AE41" s="34">
        <v>0</v>
      </c>
      <c r="AF41" s="92">
        <v>272176</v>
      </c>
      <c r="AG41" s="94" t="s">
        <v>590</v>
      </c>
      <c r="AH41" s="97" t="s">
        <v>15</v>
      </c>
    </row>
    <row r="42" spans="1:34" x14ac:dyDescent="0.35">
      <c r="A42" s="30" t="s">
        <v>16</v>
      </c>
      <c r="B42" s="116" t="s">
        <v>38</v>
      </c>
      <c r="C42" s="36">
        <f t="shared" si="1"/>
        <v>0</v>
      </c>
      <c r="D42" s="34">
        <f t="shared" si="2"/>
        <v>0</v>
      </c>
      <c r="E42" s="37">
        <f t="shared" si="3"/>
        <v>0</v>
      </c>
      <c r="F42" s="34">
        <v>0</v>
      </c>
      <c r="G42" s="34">
        <v>0</v>
      </c>
      <c r="H42" s="37">
        <v>0</v>
      </c>
      <c r="I42" s="36">
        <v>0</v>
      </c>
      <c r="J42" s="34">
        <v>0</v>
      </c>
      <c r="K42" s="37">
        <v>0</v>
      </c>
      <c r="L42" s="34">
        <v>0</v>
      </c>
      <c r="M42" s="34">
        <v>0</v>
      </c>
      <c r="N42" s="37">
        <v>0</v>
      </c>
      <c r="O42" s="34">
        <v>0</v>
      </c>
      <c r="P42" s="34">
        <v>0</v>
      </c>
      <c r="Q42" s="37">
        <v>0</v>
      </c>
      <c r="R42" s="36">
        <v>0</v>
      </c>
      <c r="S42" s="34">
        <v>0</v>
      </c>
      <c r="T42" s="37">
        <v>0</v>
      </c>
      <c r="U42" s="36">
        <v>0</v>
      </c>
      <c r="V42" s="34">
        <v>0</v>
      </c>
      <c r="W42" s="37">
        <v>0</v>
      </c>
      <c r="X42" s="36">
        <v>0</v>
      </c>
      <c r="Y42" s="34">
        <v>0</v>
      </c>
      <c r="Z42" s="37">
        <v>0</v>
      </c>
      <c r="AA42" s="36">
        <v>0</v>
      </c>
      <c r="AB42" s="34">
        <v>0</v>
      </c>
      <c r="AC42" s="37">
        <v>0</v>
      </c>
      <c r="AD42" s="34">
        <v>0</v>
      </c>
      <c r="AE42" s="34">
        <v>0</v>
      </c>
      <c r="AF42" s="37">
        <v>0</v>
      </c>
      <c r="AG42" s="31" t="s">
        <v>591</v>
      </c>
      <c r="AH42" s="26" t="s">
        <v>16</v>
      </c>
    </row>
    <row r="43" spans="1:34" x14ac:dyDescent="0.35">
      <c r="A43" s="30" t="s">
        <v>19</v>
      </c>
      <c r="B43" s="116" t="s">
        <v>17</v>
      </c>
      <c r="C43" s="36">
        <f t="shared" si="1"/>
        <v>8634310</v>
      </c>
      <c r="D43" s="34">
        <f t="shared" si="2"/>
        <v>235</v>
      </c>
      <c r="E43" s="37">
        <f t="shared" si="3"/>
        <v>8634545</v>
      </c>
      <c r="F43" s="34">
        <v>881178</v>
      </c>
      <c r="G43" s="34">
        <v>0</v>
      </c>
      <c r="H43" s="37">
        <v>881178</v>
      </c>
      <c r="I43" s="36">
        <v>2779855</v>
      </c>
      <c r="J43" s="34">
        <v>235</v>
      </c>
      <c r="K43" s="37">
        <v>2780090</v>
      </c>
      <c r="L43" s="34">
        <v>538456</v>
      </c>
      <c r="M43" s="34">
        <v>0</v>
      </c>
      <c r="N43" s="37">
        <v>538456</v>
      </c>
      <c r="O43" s="34">
        <v>1085813</v>
      </c>
      <c r="P43" s="34">
        <v>0</v>
      </c>
      <c r="Q43" s="37">
        <v>1085813</v>
      </c>
      <c r="R43" s="36">
        <v>474958</v>
      </c>
      <c r="S43" s="34">
        <v>0</v>
      </c>
      <c r="T43" s="37">
        <v>474958</v>
      </c>
      <c r="U43" s="36">
        <v>1620008</v>
      </c>
      <c r="V43" s="34">
        <v>0</v>
      </c>
      <c r="W43" s="37">
        <v>1620008</v>
      </c>
      <c r="X43" s="36">
        <v>534950</v>
      </c>
      <c r="Y43" s="34">
        <v>0</v>
      </c>
      <c r="Z43" s="37">
        <v>534950</v>
      </c>
      <c r="AA43" s="36">
        <v>446916</v>
      </c>
      <c r="AB43" s="34">
        <v>0</v>
      </c>
      <c r="AC43" s="37">
        <v>446916</v>
      </c>
      <c r="AD43" s="34">
        <v>272176</v>
      </c>
      <c r="AE43" s="34">
        <v>0</v>
      </c>
      <c r="AF43" s="37">
        <v>272176</v>
      </c>
      <c r="AG43" s="31" t="s">
        <v>18</v>
      </c>
      <c r="AH43" s="26" t="s">
        <v>19</v>
      </c>
    </row>
    <row r="44" spans="1:34" s="83" customFormat="1" x14ac:dyDescent="0.35">
      <c r="A44" s="95" t="s">
        <v>21</v>
      </c>
      <c r="B44" s="115" t="s">
        <v>377</v>
      </c>
      <c r="C44" s="90">
        <f t="shared" si="1"/>
        <v>0</v>
      </c>
      <c r="D44" s="91">
        <f t="shared" si="2"/>
        <v>0</v>
      </c>
      <c r="E44" s="92">
        <f t="shared" si="3"/>
        <v>0</v>
      </c>
      <c r="F44" s="91">
        <v>0</v>
      </c>
      <c r="G44" s="91">
        <v>0</v>
      </c>
      <c r="H44" s="92">
        <v>0</v>
      </c>
      <c r="I44" s="90">
        <v>0</v>
      </c>
      <c r="J44" s="91">
        <v>0</v>
      </c>
      <c r="K44" s="92">
        <v>0</v>
      </c>
      <c r="L44" s="91">
        <v>0</v>
      </c>
      <c r="M44" s="91">
        <v>0</v>
      </c>
      <c r="N44" s="92">
        <v>0</v>
      </c>
      <c r="O44" s="91">
        <v>0</v>
      </c>
      <c r="P44" s="91">
        <v>0</v>
      </c>
      <c r="Q44" s="92">
        <v>0</v>
      </c>
      <c r="R44" s="91">
        <v>0</v>
      </c>
      <c r="S44" s="91">
        <v>0</v>
      </c>
      <c r="T44" s="92">
        <v>0</v>
      </c>
      <c r="U44" s="90">
        <v>0</v>
      </c>
      <c r="V44" s="91">
        <v>0</v>
      </c>
      <c r="W44" s="92">
        <v>0</v>
      </c>
      <c r="X44" s="90">
        <v>0</v>
      </c>
      <c r="Y44" s="91">
        <v>0</v>
      </c>
      <c r="Z44" s="92">
        <v>0</v>
      </c>
      <c r="AA44" s="90">
        <v>0</v>
      </c>
      <c r="AB44" s="91">
        <v>0</v>
      </c>
      <c r="AC44" s="92">
        <v>0</v>
      </c>
      <c r="AD44" s="91">
        <v>0</v>
      </c>
      <c r="AE44" s="91">
        <v>0</v>
      </c>
      <c r="AF44" s="92">
        <v>0</v>
      </c>
      <c r="AG44" s="94" t="s">
        <v>592</v>
      </c>
      <c r="AH44" s="97" t="s">
        <v>21</v>
      </c>
    </row>
    <row r="45" spans="1:34" s="83" customFormat="1" x14ac:dyDescent="0.35">
      <c r="A45" s="89" t="s">
        <v>22</v>
      </c>
      <c r="B45" s="115" t="s">
        <v>378</v>
      </c>
      <c r="C45" s="90">
        <f t="shared" si="1"/>
        <v>66153</v>
      </c>
      <c r="D45" s="91">
        <f t="shared" si="2"/>
        <v>0</v>
      </c>
      <c r="E45" s="92">
        <f t="shared" si="3"/>
        <v>66153</v>
      </c>
      <c r="F45" s="91">
        <v>30571</v>
      </c>
      <c r="G45" s="91">
        <v>0</v>
      </c>
      <c r="H45" s="92">
        <v>30571</v>
      </c>
      <c r="I45" s="90">
        <v>0</v>
      </c>
      <c r="J45" s="91">
        <v>0</v>
      </c>
      <c r="K45" s="92">
        <v>0</v>
      </c>
      <c r="L45" s="91">
        <v>0</v>
      </c>
      <c r="M45" s="91">
        <v>0</v>
      </c>
      <c r="N45" s="92">
        <v>0</v>
      </c>
      <c r="O45" s="91">
        <v>0</v>
      </c>
      <c r="P45" s="91">
        <v>0</v>
      </c>
      <c r="Q45" s="92">
        <v>0</v>
      </c>
      <c r="R45" s="91">
        <v>0</v>
      </c>
      <c r="S45" s="91">
        <v>0</v>
      </c>
      <c r="T45" s="92">
        <v>0</v>
      </c>
      <c r="U45" s="90">
        <v>0</v>
      </c>
      <c r="V45" s="91">
        <v>0</v>
      </c>
      <c r="W45" s="92">
        <v>0</v>
      </c>
      <c r="X45" s="90">
        <v>0</v>
      </c>
      <c r="Y45" s="91">
        <v>0</v>
      </c>
      <c r="Z45" s="92">
        <v>0</v>
      </c>
      <c r="AA45" s="90">
        <v>32890</v>
      </c>
      <c r="AB45" s="91">
        <v>0</v>
      </c>
      <c r="AC45" s="92">
        <v>32890</v>
      </c>
      <c r="AD45" s="91">
        <v>2692</v>
      </c>
      <c r="AE45" s="91">
        <v>0</v>
      </c>
      <c r="AF45" s="92">
        <v>2692</v>
      </c>
      <c r="AG45" s="94" t="s">
        <v>593</v>
      </c>
      <c r="AH45" s="93" t="s">
        <v>22</v>
      </c>
    </row>
    <row r="46" spans="1:34" x14ac:dyDescent="0.35">
      <c r="A46" s="30" t="s">
        <v>25</v>
      </c>
      <c r="B46" s="116" t="s">
        <v>379</v>
      </c>
      <c r="C46" s="36">
        <f t="shared" si="1"/>
        <v>23201130</v>
      </c>
      <c r="D46" s="34">
        <f t="shared" si="2"/>
        <v>3957</v>
      </c>
      <c r="E46" s="37">
        <f t="shared" si="3"/>
        <v>23205087</v>
      </c>
      <c r="F46" s="91">
        <v>1678647</v>
      </c>
      <c r="G46" s="91">
        <v>0</v>
      </c>
      <c r="H46" s="92">
        <v>1678647</v>
      </c>
      <c r="I46" s="90">
        <v>7786667</v>
      </c>
      <c r="J46" s="91">
        <v>0</v>
      </c>
      <c r="K46" s="92">
        <v>7786667</v>
      </c>
      <c r="L46" s="91">
        <v>5084492</v>
      </c>
      <c r="M46" s="91">
        <v>0</v>
      </c>
      <c r="N46" s="92">
        <v>5084492</v>
      </c>
      <c r="O46" s="91">
        <v>2351413</v>
      </c>
      <c r="P46" s="91">
        <v>0</v>
      </c>
      <c r="Q46" s="92">
        <v>2351413</v>
      </c>
      <c r="R46" s="90">
        <v>2146852</v>
      </c>
      <c r="S46" s="91">
        <v>0</v>
      </c>
      <c r="T46" s="92">
        <v>2146852</v>
      </c>
      <c r="U46" s="90">
        <v>2787317</v>
      </c>
      <c r="V46" s="91">
        <v>0</v>
      </c>
      <c r="W46" s="92">
        <v>2787317</v>
      </c>
      <c r="X46" s="90">
        <v>772389</v>
      </c>
      <c r="Y46" s="91">
        <v>3957</v>
      </c>
      <c r="Z46" s="92">
        <v>776346</v>
      </c>
      <c r="AA46" s="90">
        <v>491383</v>
      </c>
      <c r="AB46" s="91">
        <v>0</v>
      </c>
      <c r="AC46" s="92">
        <v>491383</v>
      </c>
      <c r="AD46" s="91">
        <v>101970</v>
      </c>
      <c r="AE46" s="91">
        <v>0</v>
      </c>
      <c r="AF46" s="92">
        <v>101970</v>
      </c>
      <c r="AG46" s="31" t="s">
        <v>594</v>
      </c>
      <c r="AH46" s="26" t="s">
        <v>25</v>
      </c>
    </row>
    <row r="47" spans="1:34" x14ac:dyDescent="0.35">
      <c r="A47" s="30" t="s">
        <v>26</v>
      </c>
      <c r="B47" s="116" t="s">
        <v>380</v>
      </c>
      <c r="C47" s="36">
        <f t="shared" si="1"/>
        <v>27843214</v>
      </c>
      <c r="D47" s="34">
        <f t="shared" si="2"/>
        <v>2686317</v>
      </c>
      <c r="E47" s="37">
        <f t="shared" si="3"/>
        <v>30529531</v>
      </c>
      <c r="F47" s="91">
        <v>7195627</v>
      </c>
      <c r="G47" s="91">
        <v>1971958</v>
      </c>
      <c r="H47" s="92">
        <v>9167585</v>
      </c>
      <c r="I47" s="90">
        <v>4000554</v>
      </c>
      <c r="J47" s="91">
        <v>164659</v>
      </c>
      <c r="K47" s="92">
        <v>4165213</v>
      </c>
      <c r="L47" s="91">
        <v>1520691</v>
      </c>
      <c r="M47" s="91">
        <v>55863</v>
      </c>
      <c r="N47" s="92">
        <v>1576554</v>
      </c>
      <c r="O47" s="91">
        <v>8375048</v>
      </c>
      <c r="P47" s="91">
        <v>147631</v>
      </c>
      <c r="Q47" s="92">
        <v>8522679</v>
      </c>
      <c r="R47" s="90">
        <v>2883809</v>
      </c>
      <c r="S47" s="91">
        <v>43968</v>
      </c>
      <c r="T47" s="92">
        <v>2927777</v>
      </c>
      <c r="U47" s="90">
        <v>2241931</v>
      </c>
      <c r="V47" s="91">
        <v>298475</v>
      </c>
      <c r="W47" s="92">
        <v>2540406</v>
      </c>
      <c r="X47" s="90">
        <v>1027395</v>
      </c>
      <c r="Y47" s="91">
        <v>0</v>
      </c>
      <c r="Z47" s="92">
        <v>1027395</v>
      </c>
      <c r="AA47" s="90">
        <v>175021</v>
      </c>
      <c r="AB47" s="91">
        <v>3763</v>
      </c>
      <c r="AC47" s="92">
        <v>178784</v>
      </c>
      <c r="AD47" s="91">
        <v>423138</v>
      </c>
      <c r="AE47" s="91">
        <v>0</v>
      </c>
      <c r="AF47" s="92">
        <v>423138</v>
      </c>
      <c r="AG47" s="31" t="s">
        <v>595</v>
      </c>
      <c r="AH47" s="26" t="s">
        <v>26</v>
      </c>
    </row>
    <row r="48" spans="1:34" x14ac:dyDescent="0.3">
      <c r="A48" s="28"/>
      <c r="B48" s="118"/>
      <c r="C48" s="34">
        <f t="shared" si="1"/>
        <v>0</v>
      </c>
      <c r="D48" s="34">
        <f t="shared" si="2"/>
        <v>0</v>
      </c>
      <c r="E48" s="37">
        <f t="shared" si="3"/>
        <v>0</v>
      </c>
      <c r="F48" s="34"/>
      <c r="G48" s="34"/>
      <c r="H48" s="37"/>
      <c r="I48" s="34"/>
      <c r="J48" s="34"/>
      <c r="K48" s="37"/>
      <c r="L48" s="34"/>
      <c r="M48" s="34"/>
      <c r="N48" s="37"/>
      <c r="O48" s="34"/>
      <c r="P48" s="34"/>
      <c r="Q48" s="37"/>
      <c r="R48" s="34"/>
      <c r="S48" s="34"/>
      <c r="T48" s="37"/>
      <c r="U48" s="34"/>
      <c r="V48" s="34"/>
      <c r="W48" s="37"/>
      <c r="X48" s="34"/>
      <c r="Y48" s="34"/>
      <c r="Z48" s="37"/>
      <c r="AA48" s="34"/>
      <c r="AB48" s="34"/>
      <c r="AC48" s="37"/>
      <c r="AD48" s="34"/>
      <c r="AE48" s="34"/>
      <c r="AF48" s="37"/>
      <c r="AG48" s="31"/>
      <c r="AH48" s="29"/>
    </row>
    <row r="49" spans="1:33" x14ac:dyDescent="0.3">
      <c r="A49" s="22"/>
      <c r="B49" s="119" t="s">
        <v>381</v>
      </c>
      <c r="C49" s="80">
        <f t="shared" si="1"/>
        <v>1500366651</v>
      </c>
      <c r="D49" s="80">
        <f t="shared" si="2"/>
        <v>1489822799</v>
      </c>
      <c r="E49" s="81">
        <f t="shared" si="3"/>
        <v>2990189450</v>
      </c>
      <c r="F49" s="80">
        <v>172955206</v>
      </c>
      <c r="G49" s="80">
        <v>177701350</v>
      </c>
      <c r="H49" s="81">
        <v>350656556</v>
      </c>
      <c r="I49" s="80">
        <v>445579568</v>
      </c>
      <c r="J49" s="80">
        <v>512385866</v>
      </c>
      <c r="K49" s="81">
        <v>957965434</v>
      </c>
      <c r="L49" s="80">
        <v>111488162</v>
      </c>
      <c r="M49" s="80">
        <v>134277502</v>
      </c>
      <c r="N49" s="81">
        <v>245765664</v>
      </c>
      <c r="O49" s="80">
        <v>187056902</v>
      </c>
      <c r="P49" s="80">
        <v>139490353</v>
      </c>
      <c r="Q49" s="81">
        <v>326547255</v>
      </c>
      <c r="R49" s="80">
        <v>250701983</v>
      </c>
      <c r="S49" s="80">
        <v>233163098</v>
      </c>
      <c r="T49" s="81">
        <v>483865081</v>
      </c>
      <c r="U49" s="80">
        <v>292308756</v>
      </c>
      <c r="V49" s="80">
        <v>268582818</v>
      </c>
      <c r="W49" s="81">
        <v>560891574</v>
      </c>
      <c r="X49" s="80">
        <v>7435866</v>
      </c>
      <c r="Y49" s="80">
        <v>4424726</v>
      </c>
      <c r="Z49" s="81">
        <v>11860592</v>
      </c>
      <c r="AA49" s="80">
        <v>11813808</v>
      </c>
      <c r="AB49" s="80">
        <v>2571808</v>
      </c>
      <c r="AC49" s="81">
        <v>14385616</v>
      </c>
      <c r="AD49" s="80">
        <v>21026400</v>
      </c>
      <c r="AE49" s="80">
        <v>17225278</v>
      </c>
      <c r="AF49" s="81">
        <v>38251678</v>
      </c>
      <c r="AG49" s="33" t="s">
        <v>324</v>
      </c>
    </row>
  </sheetData>
  <mergeCells count="10">
    <mergeCell ref="AD1:AF1"/>
    <mergeCell ref="AA1:AC1"/>
    <mergeCell ref="X1:Z1"/>
    <mergeCell ref="U1:W1"/>
    <mergeCell ref="C1:E1"/>
    <mergeCell ref="F1:H1"/>
    <mergeCell ref="I1:K1"/>
    <mergeCell ref="O1:Q1"/>
    <mergeCell ref="R1:T1"/>
    <mergeCell ref="L1:N1"/>
  </mergeCells>
  <pageMargins left="0.25" right="0.25" top="0.75" bottom="0.75" header="0.3" footer="0.3"/>
  <pageSetup paperSize="9" scale="4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4"/>
  <sheetViews>
    <sheetView tabSelected="1" zoomScale="75" zoomScaleNormal="75" workbookViewId="0">
      <pane xSplit="2" ySplit="1" topLeftCell="Y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0" defaultRowHeight="0" customHeight="1" zeroHeight="1" x14ac:dyDescent="0.35"/>
  <cols>
    <col min="1" max="1" width="7.81640625" style="11" bestFit="1" customWidth="1"/>
    <col min="2" max="2" width="76.81640625" style="38" customWidth="1"/>
    <col min="3" max="4" width="18.7265625" style="38" customWidth="1"/>
    <col min="5" max="5" width="20.81640625" style="38" bestFit="1" customWidth="1"/>
    <col min="6" max="8" width="20.81640625" style="38" customWidth="1"/>
    <col min="9" max="10" width="18.7265625" style="38" customWidth="1"/>
    <col min="11" max="11" width="20.81640625" style="38" bestFit="1" customWidth="1"/>
    <col min="12" max="26" width="20.81640625" style="38" customWidth="1"/>
    <col min="27" max="28" width="18.7265625" style="38" customWidth="1"/>
    <col min="29" max="32" width="19.1796875" style="38" customWidth="1"/>
    <col min="33" max="33" width="93.7265625" style="38" bestFit="1" customWidth="1"/>
    <col min="34" max="34" width="9.1796875" style="38" customWidth="1"/>
    <col min="35" max="50" width="0" style="38" hidden="1" customWidth="1"/>
    <col min="51" max="16384" width="9.1796875" style="38" hidden="1"/>
  </cols>
  <sheetData>
    <row r="1" spans="1:34" ht="57" customHeight="1" x14ac:dyDescent="0.35">
      <c r="B1" s="14">
        <f>+'Varlıklar - Assets'!B1</f>
        <v>45747</v>
      </c>
      <c r="C1" s="144" t="s">
        <v>0</v>
      </c>
      <c r="D1" s="143"/>
      <c r="E1" s="143"/>
      <c r="F1" s="144" t="s">
        <v>1</v>
      </c>
      <c r="G1" s="143"/>
      <c r="H1" s="143"/>
      <c r="I1" s="144" t="s">
        <v>2</v>
      </c>
      <c r="J1" s="143"/>
      <c r="K1" s="143"/>
      <c r="L1" s="144" t="s">
        <v>614</v>
      </c>
      <c r="M1" s="143"/>
      <c r="N1" s="143"/>
      <c r="O1" s="144" t="s">
        <v>3</v>
      </c>
      <c r="P1" s="143"/>
      <c r="Q1" s="143"/>
      <c r="R1" s="144" t="s">
        <v>346</v>
      </c>
      <c r="S1" s="143"/>
      <c r="T1" s="143"/>
      <c r="U1" s="144" t="s">
        <v>345</v>
      </c>
      <c r="V1" s="143"/>
      <c r="W1" s="143"/>
      <c r="X1" s="144" t="s">
        <v>631</v>
      </c>
      <c r="Y1" s="143"/>
      <c r="Z1" s="143"/>
      <c r="AA1" s="144" t="s">
        <v>633</v>
      </c>
      <c r="AB1" s="143"/>
      <c r="AC1" s="143"/>
      <c r="AD1" s="144" t="s">
        <v>635</v>
      </c>
      <c r="AE1" s="143"/>
      <c r="AF1" s="145"/>
      <c r="AG1" s="8" t="str">
        <f>+'Varlıklar - Assets'!AG1</f>
        <v>DECEMBER 2024</v>
      </c>
    </row>
    <row r="2" spans="1:34" ht="15.5" x14ac:dyDescent="0.35">
      <c r="B2" s="16" t="s">
        <v>443</v>
      </c>
      <c r="C2" s="6" t="s">
        <v>325</v>
      </c>
      <c r="D2" s="19" t="s">
        <v>5</v>
      </c>
      <c r="E2" s="19" t="s">
        <v>6</v>
      </c>
      <c r="F2" s="6" t="s">
        <v>4</v>
      </c>
      <c r="G2" s="19" t="s">
        <v>5</v>
      </c>
      <c r="H2" s="19" t="s">
        <v>6</v>
      </c>
      <c r="I2" s="6" t="s">
        <v>4</v>
      </c>
      <c r="J2" s="19" t="s">
        <v>5</v>
      </c>
      <c r="K2" s="19" t="s">
        <v>6</v>
      </c>
      <c r="L2" s="6" t="s">
        <v>4</v>
      </c>
      <c r="M2" s="19" t="s">
        <v>5</v>
      </c>
      <c r="N2" s="19" t="s">
        <v>6</v>
      </c>
      <c r="O2" s="6" t="s">
        <v>4</v>
      </c>
      <c r="P2" s="19" t="s">
        <v>5</v>
      </c>
      <c r="Q2" s="19" t="s">
        <v>6</v>
      </c>
      <c r="R2" s="6" t="s">
        <v>4</v>
      </c>
      <c r="S2" s="19" t="s">
        <v>5</v>
      </c>
      <c r="T2" s="19" t="s">
        <v>6</v>
      </c>
      <c r="U2" s="6" t="s">
        <v>4</v>
      </c>
      <c r="V2" s="19" t="s">
        <v>5</v>
      </c>
      <c r="W2" s="19" t="s">
        <v>6</v>
      </c>
      <c r="X2" s="6" t="s">
        <v>4</v>
      </c>
      <c r="Y2" s="19" t="s">
        <v>5</v>
      </c>
      <c r="Z2" s="19" t="s">
        <v>6</v>
      </c>
      <c r="AA2" s="6" t="s">
        <v>4</v>
      </c>
      <c r="AB2" s="19" t="s">
        <v>5</v>
      </c>
      <c r="AC2" s="19" t="s">
        <v>6</v>
      </c>
      <c r="AD2" s="6" t="s">
        <v>4</v>
      </c>
      <c r="AE2" s="19" t="s">
        <v>5</v>
      </c>
      <c r="AF2" s="7" t="s">
        <v>6</v>
      </c>
      <c r="AG2" s="1" t="s">
        <v>340</v>
      </c>
      <c r="AH2" s="39"/>
    </row>
    <row r="3" spans="1:34" s="101" customFormat="1" ht="15.5" x14ac:dyDescent="0.35">
      <c r="A3" s="98" t="s">
        <v>7</v>
      </c>
      <c r="B3" s="102" t="s">
        <v>45</v>
      </c>
      <c r="C3" s="90">
        <f>+F3+I3+L3+O3+R3+U3+X3+AD3+AA3</f>
        <v>956194165</v>
      </c>
      <c r="D3" s="91">
        <f t="shared" ref="D3:E3" si="0">+G3+J3+M3+P3+S3+V3+Y3+AE3+AB3</f>
        <v>1095792646</v>
      </c>
      <c r="E3" s="91">
        <f t="shared" si="0"/>
        <v>2051986811</v>
      </c>
      <c r="F3" s="90">
        <v>103237612</v>
      </c>
      <c r="G3" s="91">
        <v>111757196</v>
      </c>
      <c r="H3" s="91">
        <v>214994808</v>
      </c>
      <c r="I3" s="90">
        <v>286201175</v>
      </c>
      <c r="J3" s="91">
        <v>363524694</v>
      </c>
      <c r="K3" s="91">
        <v>649725869</v>
      </c>
      <c r="L3" s="90">
        <v>59550690</v>
      </c>
      <c r="M3" s="91">
        <v>115258386</v>
      </c>
      <c r="N3" s="91">
        <v>174809076</v>
      </c>
      <c r="O3" s="90">
        <v>106951219</v>
      </c>
      <c r="P3" s="91">
        <v>112960403</v>
      </c>
      <c r="Q3" s="91">
        <v>219911622</v>
      </c>
      <c r="R3" s="90">
        <v>159038059</v>
      </c>
      <c r="S3" s="91">
        <v>191304226</v>
      </c>
      <c r="T3" s="91">
        <v>350342285</v>
      </c>
      <c r="U3" s="90">
        <v>214214954</v>
      </c>
      <c r="V3" s="91">
        <v>183595648</v>
      </c>
      <c r="W3" s="91">
        <v>397810602</v>
      </c>
      <c r="X3" s="90">
        <v>7866038</v>
      </c>
      <c r="Y3" s="91">
        <v>292087</v>
      </c>
      <c r="Z3" s="91">
        <v>8158125</v>
      </c>
      <c r="AA3" s="90">
        <v>10745522</v>
      </c>
      <c r="AB3" s="91">
        <v>15439714</v>
      </c>
      <c r="AC3" s="91">
        <v>26185236</v>
      </c>
      <c r="AD3" s="90">
        <v>8388896</v>
      </c>
      <c r="AE3" s="91">
        <v>1660292</v>
      </c>
      <c r="AF3" s="91">
        <v>10049188</v>
      </c>
      <c r="AG3" s="100" t="s">
        <v>326</v>
      </c>
      <c r="AH3" s="93" t="s">
        <v>7</v>
      </c>
    </row>
    <row r="4" spans="1:34" s="101" customFormat="1" ht="15.5" x14ac:dyDescent="0.35">
      <c r="A4" s="89" t="s">
        <v>8</v>
      </c>
      <c r="B4" s="103" t="s">
        <v>47</v>
      </c>
      <c r="C4" s="90">
        <f t="shared" ref="C4:C41" si="1">+F4+I4+L4+O4+R4+U4+X4+AD4+AA4</f>
        <v>108540216</v>
      </c>
      <c r="D4" s="91">
        <f t="shared" ref="D4:D41" si="2">+G4+J4+M4+P4+S4+V4+Y4+AE4+AB4</f>
        <v>287811062</v>
      </c>
      <c r="E4" s="91">
        <f t="shared" ref="E4:E41" si="3">+H4+K4+N4+Q4+T4+W4+Z4+AF4+AC4</f>
        <v>396351278</v>
      </c>
      <c r="F4" s="90">
        <v>20374818</v>
      </c>
      <c r="G4" s="91">
        <v>43224164</v>
      </c>
      <c r="H4" s="91">
        <v>63598982</v>
      </c>
      <c r="I4" s="90">
        <v>18128219</v>
      </c>
      <c r="J4" s="91">
        <v>127652870</v>
      </c>
      <c r="K4" s="91">
        <v>145781089</v>
      </c>
      <c r="L4" s="90">
        <v>12254484</v>
      </c>
      <c r="M4" s="91">
        <v>4796107</v>
      </c>
      <c r="N4" s="91">
        <v>17050591</v>
      </c>
      <c r="O4" s="90">
        <v>25083389</v>
      </c>
      <c r="P4" s="91">
        <v>14157377</v>
      </c>
      <c r="Q4" s="91">
        <v>39240766</v>
      </c>
      <c r="R4" s="90">
        <v>8108163</v>
      </c>
      <c r="S4" s="91">
        <v>34028887</v>
      </c>
      <c r="T4" s="91">
        <v>42137050</v>
      </c>
      <c r="U4" s="90">
        <v>24314845</v>
      </c>
      <c r="V4" s="91">
        <v>61107625</v>
      </c>
      <c r="W4" s="91">
        <v>85422470</v>
      </c>
      <c r="X4" s="90">
        <v>125569</v>
      </c>
      <c r="Y4" s="91">
        <v>0</v>
      </c>
      <c r="Z4" s="91">
        <v>125569</v>
      </c>
      <c r="AA4" s="90">
        <v>150729</v>
      </c>
      <c r="AB4" s="91">
        <v>2803078</v>
      </c>
      <c r="AC4" s="91">
        <v>2953807</v>
      </c>
      <c r="AD4" s="90">
        <v>0</v>
      </c>
      <c r="AE4" s="91">
        <v>40954</v>
      </c>
      <c r="AF4" s="91">
        <v>40954</v>
      </c>
      <c r="AG4" s="104" t="s">
        <v>327</v>
      </c>
      <c r="AH4" s="105" t="s">
        <v>8</v>
      </c>
    </row>
    <row r="5" spans="1:34" s="101" customFormat="1" ht="14.25" customHeight="1" x14ac:dyDescent="0.35">
      <c r="A5" s="89" t="s">
        <v>12</v>
      </c>
      <c r="B5" s="103" t="s">
        <v>48</v>
      </c>
      <c r="C5" s="90">
        <f t="shared" si="1"/>
        <v>112342922</v>
      </c>
      <c r="D5" s="91">
        <f t="shared" si="2"/>
        <v>645862</v>
      </c>
      <c r="E5" s="91">
        <f t="shared" si="3"/>
        <v>112988784</v>
      </c>
      <c r="F5" s="90">
        <v>14678249</v>
      </c>
      <c r="G5" s="91">
        <v>0</v>
      </c>
      <c r="H5" s="91">
        <v>14678249</v>
      </c>
      <c r="I5" s="90">
        <v>23676516</v>
      </c>
      <c r="J5" s="91">
        <v>0</v>
      </c>
      <c r="K5" s="91">
        <v>23676516</v>
      </c>
      <c r="L5" s="90">
        <v>803445</v>
      </c>
      <c r="M5" s="91">
        <v>0</v>
      </c>
      <c r="N5" s="91">
        <v>803445</v>
      </c>
      <c r="O5" s="90">
        <v>14151654</v>
      </c>
      <c r="P5" s="91">
        <v>0</v>
      </c>
      <c r="Q5" s="91">
        <v>14151654</v>
      </c>
      <c r="R5" s="90">
        <v>38188300</v>
      </c>
      <c r="S5" s="91">
        <v>0</v>
      </c>
      <c r="T5" s="91">
        <v>38188300</v>
      </c>
      <c r="U5" s="90">
        <v>20844758</v>
      </c>
      <c r="V5" s="91">
        <v>645862</v>
      </c>
      <c r="W5" s="91">
        <v>21490620</v>
      </c>
      <c r="X5" s="90">
        <v>0</v>
      </c>
      <c r="Y5" s="91">
        <v>0</v>
      </c>
      <c r="Z5" s="91">
        <v>0</v>
      </c>
      <c r="AA5" s="90">
        <v>0</v>
      </c>
      <c r="AB5" s="91">
        <v>0</v>
      </c>
      <c r="AC5" s="91">
        <v>0</v>
      </c>
      <c r="AD5" s="90">
        <v>0</v>
      </c>
      <c r="AE5" s="91">
        <v>0</v>
      </c>
      <c r="AF5" s="91">
        <v>0</v>
      </c>
      <c r="AG5" s="104" t="s">
        <v>454</v>
      </c>
      <c r="AH5" s="105" t="s">
        <v>12</v>
      </c>
    </row>
    <row r="6" spans="1:34" s="101" customFormat="1" ht="15.5" x14ac:dyDescent="0.35">
      <c r="A6" s="106" t="s">
        <v>13</v>
      </c>
      <c r="B6" s="99" t="s">
        <v>416</v>
      </c>
      <c r="C6" s="90">
        <f t="shared" si="1"/>
        <v>0</v>
      </c>
      <c r="D6" s="91">
        <f t="shared" si="2"/>
        <v>0</v>
      </c>
      <c r="E6" s="91">
        <f t="shared" si="3"/>
        <v>0</v>
      </c>
      <c r="F6" s="90">
        <v>0</v>
      </c>
      <c r="G6" s="91">
        <v>0</v>
      </c>
      <c r="H6" s="91">
        <v>0</v>
      </c>
      <c r="I6" s="90">
        <v>0</v>
      </c>
      <c r="J6" s="91">
        <v>0</v>
      </c>
      <c r="K6" s="91">
        <v>0</v>
      </c>
      <c r="L6" s="90">
        <v>0</v>
      </c>
      <c r="M6" s="91">
        <v>0</v>
      </c>
      <c r="N6" s="91">
        <v>0</v>
      </c>
      <c r="O6" s="90">
        <v>0</v>
      </c>
      <c r="P6" s="91">
        <v>0</v>
      </c>
      <c r="Q6" s="91">
        <v>0</v>
      </c>
      <c r="R6" s="90">
        <v>0</v>
      </c>
      <c r="S6" s="91">
        <v>0</v>
      </c>
      <c r="T6" s="91">
        <v>0</v>
      </c>
      <c r="U6" s="90">
        <v>0</v>
      </c>
      <c r="V6" s="91">
        <v>0</v>
      </c>
      <c r="W6" s="91">
        <v>0</v>
      </c>
      <c r="X6" s="90">
        <v>0</v>
      </c>
      <c r="Y6" s="91">
        <v>0</v>
      </c>
      <c r="Z6" s="91">
        <v>0</v>
      </c>
      <c r="AA6" s="90">
        <v>0</v>
      </c>
      <c r="AB6" s="91">
        <v>0</v>
      </c>
      <c r="AC6" s="91">
        <v>0</v>
      </c>
      <c r="AD6" s="90">
        <v>0</v>
      </c>
      <c r="AE6" s="91">
        <v>0</v>
      </c>
      <c r="AF6" s="91">
        <v>0</v>
      </c>
      <c r="AG6" s="100" t="s">
        <v>455</v>
      </c>
      <c r="AH6" s="97" t="s">
        <v>13</v>
      </c>
    </row>
    <row r="7" spans="1:34" s="101" customFormat="1" ht="15.5" x14ac:dyDescent="0.35">
      <c r="A7" s="106" t="s">
        <v>14</v>
      </c>
      <c r="B7" s="99" t="s">
        <v>417</v>
      </c>
      <c r="C7" s="90">
        <f t="shared" si="1"/>
        <v>0</v>
      </c>
      <c r="D7" s="91">
        <f t="shared" si="2"/>
        <v>0</v>
      </c>
      <c r="E7" s="91">
        <f t="shared" si="3"/>
        <v>0</v>
      </c>
      <c r="F7" s="90">
        <v>0</v>
      </c>
      <c r="G7" s="91">
        <v>0</v>
      </c>
      <c r="H7" s="91">
        <v>0</v>
      </c>
      <c r="I7" s="90">
        <v>0</v>
      </c>
      <c r="J7" s="91">
        <v>0</v>
      </c>
      <c r="K7" s="91">
        <v>0</v>
      </c>
      <c r="L7" s="90">
        <v>0</v>
      </c>
      <c r="M7" s="91">
        <v>0</v>
      </c>
      <c r="N7" s="91">
        <v>0</v>
      </c>
      <c r="O7" s="90">
        <v>0</v>
      </c>
      <c r="P7" s="91">
        <v>0</v>
      </c>
      <c r="Q7" s="91">
        <v>0</v>
      </c>
      <c r="R7" s="90">
        <v>0</v>
      </c>
      <c r="S7" s="91">
        <v>0</v>
      </c>
      <c r="T7" s="91">
        <v>0</v>
      </c>
      <c r="U7" s="90">
        <v>0</v>
      </c>
      <c r="V7" s="91">
        <v>0</v>
      </c>
      <c r="W7" s="91">
        <v>0</v>
      </c>
      <c r="X7" s="90">
        <v>0</v>
      </c>
      <c r="Y7" s="91">
        <v>0</v>
      </c>
      <c r="Z7" s="91">
        <v>0</v>
      </c>
      <c r="AA7" s="90">
        <v>0</v>
      </c>
      <c r="AB7" s="91">
        <v>0</v>
      </c>
      <c r="AC7" s="91">
        <v>0</v>
      </c>
      <c r="AD7" s="90">
        <v>0</v>
      </c>
      <c r="AE7" s="91">
        <v>0</v>
      </c>
      <c r="AF7" s="91">
        <v>0</v>
      </c>
      <c r="AG7" s="100" t="s">
        <v>485</v>
      </c>
      <c r="AH7" s="97" t="s">
        <v>14</v>
      </c>
    </row>
    <row r="8" spans="1:34" s="101" customFormat="1" ht="15.5" x14ac:dyDescent="0.35">
      <c r="A8" s="98" t="s">
        <v>15</v>
      </c>
      <c r="B8" s="102" t="s">
        <v>418</v>
      </c>
      <c r="C8" s="90">
        <f t="shared" si="1"/>
        <v>3842180</v>
      </c>
      <c r="D8" s="91">
        <f t="shared" si="2"/>
        <v>1129823</v>
      </c>
      <c r="E8" s="91">
        <f t="shared" si="3"/>
        <v>4972003</v>
      </c>
      <c r="F8" s="90">
        <v>166026</v>
      </c>
      <c r="G8" s="91">
        <v>31776</v>
      </c>
      <c r="H8" s="91">
        <v>197802</v>
      </c>
      <c r="I8" s="90">
        <v>1162586</v>
      </c>
      <c r="J8" s="91">
        <v>582691</v>
      </c>
      <c r="K8" s="91">
        <v>1745277</v>
      </c>
      <c r="L8" s="90">
        <v>16396</v>
      </c>
      <c r="M8" s="91">
        <v>39792</v>
      </c>
      <c r="N8" s="91">
        <v>56188</v>
      </c>
      <c r="O8" s="90">
        <v>2025435</v>
      </c>
      <c r="P8" s="91">
        <v>280924</v>
      </c>
      <c r="Q8" s="91">
        <v>2306359</v>
      </c>
      <c r="R8" s="90">
        <v>451974</v>
      </c>
      <c r="S8" s="91">
        <v>140042</v>
      </c>
      <c r="T8" s="91">
        <v>592016</v>
      </c>
      <c r="U8" s="90">
        <v>0</v>
      </c>
      <c r="V8" s="91">
        <v>0</v>
      </c>
      <c r="W8" s="91">
        <v>0</v>
      </c>
      <c r="X8" s="90">
        <v>12569</v>
      </c>
      <c r="Y8" s="91">
        <v>0</v>
      </c>
      <c r="Z8" s="91">
        <v>12569</v>
      </c>
      <c r="AA8" s="90">
        <v>7183</v>
      </c>
      <c r="AB8" s="91">
        <v>48933</v>
      </c>
      <c r="AC8" s="91">
        <v>56116</v>
      </c>
      <c r="AD8" s="90">
        <v>11</v>
      </c>
      <c r="AE8" s="91">
        <v>5665</v>
      </c>
      <c r="AF8" s="91">
        <v>5676</v>
      </c>
      <c r="AG8" s="100" t="s">
        <v>456</v>
      </c>
      <c r="AH8" s="93" t="s">
        <v>15</v>
      </c>
    </row>
    <row r="9" spans="1:34" ht="15.5" x14ac:dyDescent="0.35">
      <c r="A9" s="45" t="s">
        <v>16</v>
      </c>
      <c r="B9" s="23" t="s">
        <v>419</v>
      </c>
      <c r="C9" s="36">
        <f t="shared" si="1"/>
        <v>3842180</v>
      </c>
      <c r="D9" s="34">
        <f t="shared" si="2"/>
        <v>1129823</v>
      </c>
      <c r="E9" s="34">
        <f t="shared" si="3"/>
        <v>4972003</v>
      </c>
      <c r="F9" s="36">
        <v>166026</v>
      </c>
      <c r="G9" s="34">
        <v>31776</v>
      </c>
      <c r="H9" s="34">
        <v>197802</v>
      </c>
      <c r="I9" s="36">
        <v>1162586</v>
      </c>
      <c r="J9" s="34">
        <v>582691</v>
      </c>
      <c r="K9" s="34">
        <v>1745277</v>
      </c>
      <c r="L9" s="36">
        <v>16396</v>
      </c>
      <c r="M9" s="34">
        <v>39792</v>
      </c>
      <c r="N9" s="34">
        <v>56188</v>
      </c>
      <c r="O9" s="36">
        <v>2025435</v>
      </c>
      <c r="P9" s="34">
        <v>280924</v>
      </c>
      <c r="Q9" s="34">
        <v>2306359</v>
      </c>
      <c r="R9" s="36">
        <v>451974</v>
      </c>
      <c r="S9" s="34">
        <v>140042</v>
      </c>
      <c r="T9" s="34">
        <v>592016</v>
      </c>
      <c r="U9" s="36">
        <v>0</v>
      </c>
      <c r="V9" s="34">
        <v>0</v>
      </c>
      <c r="W9" s="34">
        <v>0</v>
      </c>
      <c r="X9" s="36">
        <v>12569</v>
      </c>
      <c r="Y9" s="34">
        <v>0</v>
      </c>
      <c r="Z9" s="34">
        <v>12569</v>
      </c>
      <c r="AA9" s="36">
        <v>7183</v>
      </c>
      <c r="AB9" s="34">
        <v>48933</v>
      </c>
      <c r="AC9" s="34">
        <v>56116</v>
      </c>
      <c r="AD9" s="36">
        <v>11</v>
      </c>
      <c r="AE9" s="34">
        <v>5665</v>
      </c>
      <c r="AF9" s="34">
        <v>5676</v>
      </c>
      <c r="AG9" s="25" t="s">
        <v>457</v>
      </c>
      <c r="AH9" s="26" t="s">
        <v>16</v>
      </c>
    </row>
    <row r="10" spans="1:34" ht="15.5" x14ac:dyDescent="0.35">
      <c r="A10" s="45" t="s">
        <v>19</v>
      </c>
      <c r="B10" s="23" t="s">
        <v>420</v>
      </c>
      <c r="C10" s="36">
        <f t="shared" si="1"/>
        <v>0</v>
      </c>
      <c r="D10" s="34">
        <f t="shared" si="2"/>
        <v>0</v>
      </c>
      <c r="E10" s="34">
        <f t="shared" si="3"/>
        <v>0</v>
      </c>
      <c r="F10" s="36">
        <v>0</v>
      </c>
      <c r="G10" s="34">
        <v>0</v>
      </c>
      <c r="H10" s="34">
        <v>0</v>
      </c>
      <c r="I10" s="36">
        <v>0</v>
      </c>
      <c r="J10" s="34">
        <v>0</v>
      </c>
      <c r="K10" s="34">
        <v>0</v>
      </c>
      <c r="L10" s="36">
        <v>0</v>
      </c>
      <c r="M10" s="34">
        <v>0</v>
      </c>
      <c r="N10" s="34">
        <v>0</v>
      </c>
      <c r="O10" s="36">
        <v>0</v>
      </c>
      <c r="P10" s="34">
        <v>0</v>
      </c>
      <c r="Q10" s="34">
        <v>0</v>
      </c>
      <c r="R10" s="36">
        <v>0</v>
      </c>
      <c r="S10" s="34">
        <v>0</v>
      </c>
      <c r="T10" s="34">
        <v>0</v>
      </c>
      <c r="U10" s="36">
        <v>0</v>
      </c>
      <c r="V10" s="34">
        <v>0</v>
      </c>
      <c r="W10" s="34">
        <v>0</v>
      </c>
      <c r="X10" s="36">
        <v>0</v>
      </c>
      <c r="Y10" s="34">
        <v>0</v>
      </c>
      <c r="Z10" s="34">
        <v>0</v>
      </c>
      <c r="AA10" s="36">
        <v>0</v>
      </c>
      <c r="AB10" s="34">
        <v>0</v>
      </c>
      <c r="AC10" s="34">
        <v>0</v>
      </c>
      <c r="AD10" s="36">
        <v>0</v>
      </c>
      <c r="AE10" s="34">
        <v>0</v>
      </c>
      <c r="AF10" s="34">
        <v>0</v>
      </c>
      <c r="AG10" s="25" t="s">
        <v>458</v>
      </c>
      <c r="AH10" s="26" t="s">
        <v>19</v>
      </c>
    </row>
    <row r="11" spans="1:34" s="101" customFormat="1" ht="15.5" x14ac:dyDescent="0.35">
      <c r="A11" s="98" t="s">
        <v>21</v>
      </c>
      <c r="B11" s="99" t="s">
        <v>596</v>
      </c>
      <c r="C11" s="90">
        <f t="shared" si="1"/>
        <v>7583954</v>
      </c>
      <c r="D11" s="91">
        <f t="shared" si="2"/>
        <v>92772</v>
      </c>
      <c r="E11" s="91">
        <f t="shared" si="3"/>
        <v>7676726</v>
      </c>
      <c r="F11" s="90">
        <v>1206062</v>
      </c>
      <c r="G11" s="91">
        <v>78036</v>
      </c>
      <c r="H11" s="91">
        <v>1284098</v>
      </c>
      <c r="I11" s="90">
        <v>1751400</v>
      </c>
      <c r="J11" s="91">
        <v>9025</v>
      </c>
      <c r="K11" s="91">
        <v>1760425</v>
      </c>
      <c r="L11" s="90">
        <v>863651</v>
      </c>
      <c r="M11" s="91">
        <v>0</v>
      </c>
      <c r="N11" s="91">
        <v>863651</v>
      </c>
      <c r="O11" s="90">
        <v>984048</v>
      </c>
      <c r="P11" s="91">
        <v>5711</v>
      </c>
      <c r="Q11" s="91">
        <v>989759</v>
      </c>
      <c r="R11" s="90">
        <v>809242</v>
      </c>
      <c r="S11" s="91">
        <v>0</v>
      </c>
      <c r="T11" s="91">
        <v>809242</v>
      </c>
      <c r="U11" s="90">
        <v>1792391</v>
      </c>
      <c r="V11" s="91">
        <v>0</v>
      </c>
      <c r="W11" s="91">
        <v>1792391</v>
      </c>
      <c r="X11" s="90">
        <v>23031</v>
      </c>
      <c r="Y11" s="91">
        <v>0</v>
      </c>
      <c r="Z11" s="91">
        <v>23031</v>
      </c>
      <c r="AA11" s="90">
        <v>132277</v>
      </c>
      <c r="AB11" s="91">
        <v>0</v>
      </c>
      <c r="AC11" s="91">
        <v>132277</v>
      </c>
      <c r="AD11" s="90">
        <v>21852</v>
      </c>
      <c r="AE11" s="91">
        <v>0</v>
      </c>
      <c r="AF11" s="91">
        <v>21852</v>
      </c>
      <c r="AG11" s="100" t="s">
        <v>459</v>
      </c>
      <c r="AH11" s="93" t="s">
        <v>21</v>
      </c>
    </row>
    <row r="12" spans="1:34" s="101" customFormat="1" ht="15.5" x14ac:dyDescent="0.35">
      <c r="A12" s="98" t="s">
        <v>444</v>
      </c>
      <c r="B12" s="99" t="s">
        <v>49</v>
      </c>
      <c r="C12" s="90">
        <f t="shared" si="1"/>
        <v>22353343</v>
      </c>
      <c r="D12" s="91">
        <f t="shared" si="2"/>
        <v>5061808</v>
      </c>
      <c r="E12" s="91">
        <f t="shared" si="3"/>
        <v>27415151</v>
      </c>
      <c r="F12" s="90">
        <v>1636207</v>
      </c>
      <c r="G12" s="91">
        <v>230905</v>
      </c>
      <c r="H12" s="91">
        <v>1867112</v>
      </c>
      <c r="I12" s="90">
        <v>4917295</v>
      </c>
      <c r="J12" s="91">
        <v>1532090</v>
      </c>
      <c r="K12" s="91">
        <v>6449385</v>
      </c>
      <c r="L12" s="90">
        <v>9069425</v>
      </c>
      <c r="M12" s="91">
        <v>863026</v>
      </c>
      <c r="N12" s="91">
        <v>9932451</v>
      </c>
      <c r="O12" s="90">
        <v>1291271</v>
      </c>
      <c r="P12" s="91">
        <v>150489</v>
      </c>
      <c r="Q12" s="91">
        <v>1441760</v>
      </c>
      <c r="R12" s="90">
        <v>3937594</v>
      </c>
      <c r="S12" s="91">
        <v>1219962</v>
      </c>
      <c r="T12" s="91">
        <v>5157556</v>
      </c>
      <c r="U12" s="90">
        <v>921067</v>
      </c>
      <c r="V12" s="91">
        <v>853182</v>
      </c>
      <c r="W12" s="91">
        <v>1774249</v>
      </c>
      <c r="X12" s="90">
        <v>235818</v>
      </c>
      <c r="Y12" s="91">
        <v>19056</v>
      </c>
      <c r="Z12" s="91">
        <v>254874</v>
      </c>
      <c r="AA12" s="90">
        <v>322243</v>
      </c>
      <c r="AB12" s="91">
        <v>167666</v>
      </c>
      <c r="AC12" s="91">
        <v>489909</v>
      </c>
      <c r="AD12" s="90">
        <v>22423</v>
      </c>
      <c r="AE12" s="91">
        <v>25432</v>
      </c>
      <c r="AF12" s="91">
        <v>47855</v>
      </c>
      <c r="AG12" s="100" t="s">
        <v>330</v>
      </c>
      <c r="AH12" s="93" t="s">
        <v>444</v>
      </c>
    </row>
    <row r="13" spans="1:34" ht="15.5" x14ac:dyDescent="0.35">
      <c r="A13" s="45" t="s">
        <v>23</v>
      </c>
      <c r="B13" s="24" t="s">
        <v>421</v>
      </c>
      <c r="C13" s="36">
        <f t="shared" si="1"/>
        <v>0</v>
      </c>
      <c r="D13" s="34">
        <f t="shared" si="2"/>
        <v>0</v>
      </c>
      <c r="E13" s="34">
        <f t="shared" si="3"/>
        <v>0</v>
      </c>
      <c r="F13" s="36">
        <v>0</v>
      </c>
      <c r="G13" s="34">
        <v>0</v>
      </c>
      <c r="H13" s="34">
        <v>0</v>
      </c>
      <c r="I13" s="36">
        <v>0</v>
      </c>
      <c r="J13" s="34">
        <v>0</v>
      </c>
      <c r="K13" s="34">
        <v>0</v>
      </c>
      <c r="L13" s="36">
        <v>0</v>
      </c>
      <c r="M13" s="34">
        <v>0</v>
      </c>
      <c r="N13" s="34">
        <v>0</v>
      </c>
      <c r="O13" s="36">
        <v>0</v>
      </c>
      <c r="P13" s="34">
        <v>0</v>
      </c>
      <c r="Q13" s="34">
        <v>0</v>
      </c>
      <c r="R13" s="36">
        <v>0</v>
      </c>
      <c r="S13" s="34">
        <v>0</v>
      </c>
      <c r="T13" s="34">
        <v>0</v>
      </c>
      <c r="U13" s="36">
        <v>0</v>
      </c>
      <c r="V13" s="34">
        <v>0</v>
      </c>
      <c r="W13" s="34">
        <v>0</v>
      </c>
      <c r="X13" s="36">
        <v>0</v>
      </c>
      <c r="Y13" s="34">
        <v>0</v>
      </c>
      <c r="Z13" s="34">
        <v>0</v>
      </c>
      <c r="AA13" s="36">
        <v>0</v>
      </c>
      <c r="AB13" s="34">
        <v>0</v>
      </c>
      <c r="AC13" s="34">
        <v>0</v>
      </c>
      <c r="AD13" s="36">
        <v>0</v>
      </c>
      <c r="AE13" s="34">
        <v>0</v>
      </c>
      <c r="AF13" s="34">
        <v>0</v>
      </c>
      <c r="AG13" s="25" t="s">
        <v>460</v>
      </c>
      <c r="AH13" s="26" t="s">
        <v>23</v>
      </c>
    </row>
    <row r="14" spans="1:34" ht="15.5" x14ac:dyDescent="0.35">
      <c r="A14" s="45" t="s">
        <v>24</v>
      </c>
      <c r="B14" s="23" t="s">
        <v>422</v>
      </c>
      <c r="C14" s="36">
        <f t="shared" si="1"/>
        <v>7333982</v>
      </c>
      <c r="D14" s="34">
        <f t="shared" si="2"/>
        <v>423097</v>
      </c>
      <c r="E14" s="34">
        <f t="shared" si="3"/>
        <v>7757079</v>
      </c>
      <c r="F14" s="36">
        <v>1122232</v>
      </c>
      <c r="G14" s="34">
        <v>0</v>
      </c>
      <c r="H14" s="34">
        <v>1122232</v>
      </c>
      <c r="I14" s="36">
        <v>3049313</v>
      </c>
      <c r="J14" s="34">
        <v>423097</v>
      </c>
      <c r="K14" s="34">
        <v>3472410</v>
      </c>
      <c r="L14" s="36">
        <v>1042898</v>
      </c>
      <c r="M14" s="34">
        <v>0</v>
      </c>
      <c r="N14" s="34">
        <v>1042898</v>
      </c>
      <c r="O14" s="36">
        <v>923221</v>
      </c>
      <c r="P14" s="34">
        <v>0</v>
      </c>
      <c r="Q14" s="34">
        <v>923221</v>
      </c>
      <c r="R14" s="36">
        <v>633183</v>
      </c>
      <c r="S14" s="34">
        <v>0</v>
      </c>
      <c r="T14" s="34">
        <v>633183</v>
      </c>
      <c r="U14" s="36">
        <v>469497</v>
      </c>
      <c r="V14" s="34">
        <v>0</v>
      </c>
      <c r="W14" s="34">
        <v>469497</v>
      </c>
      <c r="X14" s="36">
        <v>32819</v>
      </c>
      <c r="Y14" s="34">
        <v>0</v>
      </c>
      <c r="Z14" s="34">
        <v>32819</v>
      </c>
      <c r="AA14" s="36">
        <v>41015</v>
      </c>
      <c r="AB14" s="34">
        <v>0</v>
      </c>
      <c r="AC14" s="34">
        <v>41015</v>
      </c>
      <c r="AD14" s="36">
        <v>19804</v>
      </c>
      <c r="AE14" s="34">
        <v>0</v>
      </c>
      <c r="AF14" s="34">
        <v>19804</v>
      </c>
      <c r="AG14" s="25" t="s">
        <v>461</v>
      </c>
      <c r="AH14" s="26" t="s">
        <v>24</v>
      </c>
    </row>
    <row r="15" spans="1:34" ht="15.5" x14ac:dyDescent="0.35">
      <c r="A15" s="45" t="s">
        <v>328</v>
      </c>
      <c r="B15" s="23" t="s">
        <v>423</v>
      </c>
      <c r="C15" s="36">
        <f t="shared" si="1"/>
        <v>0</v>
      </c>
      <c r="D15" s="34">
        <f t="shared" si="2"/>
        <v>0</v>
      </c>
      <c r="E15" s="34">
        <f t="shared" si="3"/>
        <v>0</v>
      </c>
      <c r="F15" s="36">
        <v>0</v>
      </c>
      <c r="G15" s="34">
        <v>0</v>
      </c>
      <c r="H15" s="34">
        <v>0</v>
      </c>
      <c r="I15" s="36">
        <v>0</v>
      </c>
      <c r="J15" s="34">
        <v>0</v>
      </c>
      <c r="K15" s="34">
        <v>0</v>
      </c>
      <c r="L15" s="36">
        <v>0</v>
      </c>
      <c r="M15" s="34">
        <v>0</v>
      </c>
      <c r="N15" s="34">
        <v>0</v>
      </c>
      <c r="O15" s="36">
        <v>0</v>
      </c>
      <c r="P15" s="34">
        <v>0</v>
      </c>
      <c r="Q15" s="34">
        <v>0</v>
      </c>
      <c r="R15" s="36">
        <v>0</v>
      </c>
      <c r="S15" s="34">
        <v>0</v>
      </c>
      <c r="T15" s="34">
        <v>0</v>
      </c>
      <c r="U15" s="36">
        <v>0</v>
      </c>
      <c r="V15" s="34">
        <v>0</v>
      </c>
      <c r="W15" s="34">
        <v>0</v>
      </c>
      <c r="X15" s="36">
        <v>0</v>
      </c>
      <c r="Y15" s="34">
        <v>0</v>
      </c>
      <c r="Z15" s="34">
        <v>0</v>
      </c>
      <c r="AA15" s="36">
        <v>0</v>
      </c>
      <c r="AB15" s="34">
        <v>0</v>
      </c>
      <c r="AC15" s="34">
        <v>0</v>
      </c>
      <c r="AD15" s="36">
        <v>0</v>
      </c>
      <c r="AE15" s="34">
        <v>0</v>
      </c>
      <c r="AF15" s="34">
        <v>0</v>
      </c>
      <c r="AG15" s="25" t="s">
        <v>462</v>
      </c>
      <c r="AH15" s="26" t="s">
        <v>328</v>
      </c>
    </row>
    <row r="16" spans="1:34" ht="15.5" x14ac:dyDescent="0.35">
      <c r="A16" s="45" t="s">
        <v>329</v>
      </c>
      <c r="B16" s="23" t="s">
        <v>424</v>
      </c>
      <c r="C16" s="36">
        <f t="shared" si="1"/>
        <v>14678719</v>
      </c>
      <c r="D16" s="34">
        <f t="shared" si="2"/>
        <v>4468990</v>
      </c>
      <c r="E16" s="34">
        <f t="shared" si="3"/>
        <v>19147709</v>
      </c>
      <c r="F16" s="36">
        <v>513975</v>
      </c>
      <c r="G16" s="34">
        <v>230905</v>
      </c>
      <c r="H16" s="34">
        <v>744880</v>
      </c>
      <c r="I16" s="36">
        <v>1867982</v>
      </c>
      <c r="J16" s="34">
        <v>1108993</v>
      </c>
      <c r="K16" s="34">
        <v>2976975</v>
      </c>
      <c r="L16" s="36">
        <v>8026527</v>
      </c>
      <c r="M16" s="34">
        <v>863026</v>
      </c>
      <c r="N16" s="34">
        <v>8889553</v>
      </c>
      <c r="O16" s="36">
        <v>368050</v>
      </c>
      <c r="P16" s="34">
        <v>150489</v>
      </c>
      <c r="Q16" s="34">
        <v>518539</v>
      </c>
      <c r="R16" s="36">
        <v>3304411</v>
      </c>
      <c r="S16" s="34">
        <v>1219962</v>
      </c>
      <c r="T16" s="34">
        <v>4524373</v>
      </c>
      <c r="U16" s="36">
        <v>451570</v>
      </c>
      <c r="V16" s="34">
        <v>853182</v>
      </c>
      <c r="W16" s="34">
        <v>1304752</v>
      </c>
      <c r="X16" s="36">
        <v>143534</v>
      </c>
      <c r="Y16" s="34">
        <v>16999</v>
      </c>
      <c r="Z16" s="34">
        <v>160533</v>
      </c>
      <c r="AA16" s="36">
        <v>51</v>
      </c>
      <c r="AB16" s="34">
        <v>2</v>
      </c>
      <c r="AC16" s="34">
        <v>53</v>
      </c>
      <c r="AD16" s="36">
        <v>2619</v>
      </c>
      <c r="AE16" s="34">
        <v>25432</v>
      </c>
      <c r="AF16" s="34">
        <v>28051</v>
      </c>
      <c r="AG16" s="25" t="s">
        <v>463</v>
      </c>
      <c r="AH16" s="26" t="s">
        <v>329</v>
      </c>
    </row>
    <row r="17" spans="1:34" s="101" customFormat="1" ht="15.5" x14ac:dyDescent="0.35">
      <c r="A17" s="98" t="s">
        <v>25</v>
      </c>
      <c r="B17" s="102" t="s">
        <v>425</v>
      </c>
      <c r="C17" s="90">
        <f t="shared" si="1"/>
        <v>20488753</v>
      </c>
      <c r="D17" s="91">
        <f t="shared" si="2"/>
        <v>133782</v>
      </c>
      <c r="E17" s="91">
        <f t="shared" si="3"/>
        <v>20622535</v>
      </c>
      <c r="F17" s="90">
        <v>885844</v>
      </c>
      <c r="G17" s="91">
        <v>133528</v>
      </c>
      <c r="H17" s="91">
        <v>1019372</v>
      </c>
      <c r="I17" s="90">
        <v>7945992</v>
      </c>
      <c r="J17" s="91">
        <v>0</v>
      </c>
      <c r="K17" s="91">
        <v>7945992</v>
      </c>
      <c r="L17" s="90">
        <v>5115901</v>
      </c>
      <c r="M17" s="91">
        <v>0</v>
      </c>
      <c r="N17" s="91">
        <v>5115901</v>
      </c>
      <c r="O17" s="90">
        <v>1065990</v>
      </c>
      <c r="P17" s="91">
        <v>0</v>
      </c>
      <c r="Q17" s="91">
        <v>1065990</v>
      </c>
      <c r="R17" s="90">
        <v>2785622</v>
      </c>
      <c r="S17" s="91">
        <v>0</v>
      </c>
      <c r="T17" s="91">
        <v>2785622</v>
      </c>
      <c r="U17" s="90">
        <v>1984359</v>
      </c>
      <c r="V17" s="91">
        <v>254</v>
      </c>
      <c r="W17" s="91">
        <v>1984613</v>
      </c>
      <c r="X17" s="90">
        <v>107638</v>
      </c>
      <c r="Y17" s="91">
        <v>0</v>
      </c>
      <c r="Z17" s="91">
        <v>107638</v>
      </c>
      <c r="AA17" s="90">
        <v>508743</v>
      </c>
      <c r="AB17" s="91">
        <v>0</v>
      </c>
      <c r="AC17" s="91">
        <v>508743</v>
      </c>
      <c r="AD17" s="90">
        <v>88664</v>
      </c>
      <c r="AE17" s="91">
        <v>0</v>
      </c>
      <c r="AF17" s="91">
        <v>88664</v>
      </c>
      <c r="AG17" s="100" t="s">
        <v>464</v>
      </c>
      <c r="AH17" s="93" t="s">
        <v>25</v>
      </c>
    </row>
    <row r="18" spans="1:34" s="101" customFormat="1" ht="15.5" x14ac:dyDescent="0.35">
      <c r="A18" s="98" t="s">
        <v>26</v>
      </c>
      <c r="B18" s="102" t="s">
        <v>426</v>
      </c>
      <c r="C18" s="90">
        <f t="shared" si="1"/>
        <v>0</v>
      </c>
      <c r="D18" s="91">
        <f t="shared" si="2"/>
        <v>0</v>
      </c>
      <c r="E18" s="91">
        <f t="shared" si="3"/>
        <v>0</v>
      </c>
      <c r="F18" s="90">
        <v>0</v>
      </c>
      <c r="G18" s="91">
        <v>0</v>
      </c>
      <c r="H18" s="91">
        <v>0</v>
      </c>
      <c r="I18" s="90">
        <v>0</v>
      </c>
      <c r="J18" s="91">
        <v>0</v>
      </c>
      <c r="K18" s="91">
        <v>0</v>
      </c>
      <c r="L18" s="90">
        <v>0</v>
      </c>
      <c r="M18" s="91">
        <v>0</v>
      </c>
      <c r="N18" s="91">
        <v>0</v>
      </c>
      <c r="O18" s="90">
        <v>0</v>
      </c>
      <c r="P18" s="91">
        <v>0</v>
      </c>
      <c r="Q18" s="91">
        <v>0</v>
      </c>
      <c r="R18" s="90">
        <v>0</v>
      </c>
      <c r="S18" s="91">
        <v>0</v>
      </c>
      <c r="T18" s="91">
        <v>0</v>
      </c>
      <c r="U18" s="90">
        <v>0</v>
      </c>
      <c r="V18" s="91">
        <v>0</v>
      </c>
      <c r="W18" s="91">
        <v>0</v>
      </c>
      <c r="X18" s="90">
        <v>0</v>
      </c>
      <c r="Y18" s="91">
        <v>0</v>
      </c>
      <c r="Z18" s="91">
        <v>0</v>
      </c>
      <c r="AA18" s="90">
        <v>0</v>
      </c>
      <c r="AB18" s="91">
        <v>0</v>
      </c>
      <c r="AC18" s="91">
        <v>0</v>
      </c>
      <c r="AD18" s="90">
        <v>0</v>
      </c>
      <c r="AE18" s="91">
        <v>0</v>
      </c>
      <c r="AF18" s="91">
        <v>0</v>
      </c>
      <c r="AG18" s="100" t="s">
        <v>465</v>
      </c>
      <c r="AH18" s="93" t="s">
        <v>26</v>
      </c>
    </row>
    <row r="19" spans="1:34" s="101" customFormat="1" ht="15.5" x14ac:dyDescent="0.35">
      <c r="A19" s="98" t="s">
        <v>27</v>
      </c>
      <c r="B19" s="102" t="s">
        <v>427</v>
      </c>
      <c r="C19" s="90">
        <f t="shared" si="1"/>
        <v>0</v>
      </c>
      <c r="D19" s="91">
        <f t="shared" si="2"/>
        <v>0</v>
      </c>
      <c r="E19" s="91">
        <f t="shared" si="3"/>
        <v>0</v>
      </c>
      <c r="F19" s="90">
        <v>0</v>
      </c>
      <c r="G19" s="91">
        <v>0</v>
      </c>
      <c r="H19" s="91">
        <v>0</v>
      </c>
      <c r="I19" s="90">
        <v>0</v>
      </c>
      <c r="J19" s="91">
        <v>0</v>
      </c>
      <c r="K19" s="91">
        <v>0</v>
      </c>
      <c r="L19" s="90">
        <v>0</v>
      </c>
      <c r="M19" s="91">
        <v>0</v>
      </c>
      <c r="N19" s="91">
        <v>0</v>
      </c>
      <c r="O19" s="90">
        <v>0</v>
      </c>
      <c r="P19" s="91">
        <v>0</v>
      </c>
      <c r="Q19" s="91">
        <v>0</v>
      </c>
      <c r="R19" s="90">
        <v>0</v>
      </c>
      <c r="S19" s="91">
        <v>0</v>
      </c>
      <c r="T19" s="91">
        <v>0</v>
      </c>
      <c r="U19" s="90">
        <v>0</v>
      </c>
      <c r="V19" s="91">
        <v>0</v>
      </c>
      <c r="W19" s="91">
        <v>0</v>
      </c>
      <c r="X19" s="90">
        <v>0</v>
      </c>
      <c r="Y19" s="91">
        <v>0</v>
      </c>
      <c r="Z19" s="91">
        <v>0</v>
      </c>
      <c r="AA19" s="90">
        <v>0</v>
      </c>
      <c r="AB19" s="91">
        <v>0</v>
      </c>
      <c r="AC19" s="91">
        <v>0</v>
      </c>
      <c r="AD19" s="90">
        <v>0</v>
      </c>
      <c r="AE19" s="91">
        <v>0</v>
      </c>
      <c r="AF19" s="91">
        <v>0</v>
      </c>
      <c r="AG19" s="100" t="s">
        <v>598</v>
      </c>
      <c r="AH19" s="93" t="s">
        <v>27</v>
      </c>
    </row>
    <row r="20" spans="1:34" ht="15.5" x14ac:dyDescent="0.35">
      <c r="A20" s="45" t="s">
        <v>28</v>
      </c>
      <c r="B20" s="24" t="s">
        <v>366</v>
      </c>
      <c r="C20" s="36">
        <f t="shared" si="1"/>
        <v>0</v>
      </c>
      <c r="D20" s="34">
        <f t="shared" si="2"/>
        <v>0</v>
      </c>
      <c r="E20" s="34">
        <f t="shared" si="3"/>
        <v>0</v>
      </c>
      <c r="F20" s="36">
        <v>0</v>
      </c>
      <c r="G20" s="34">
        <v>0</v>
      </c>
      <c r="H20" s="34">
        <v>0</v>
      </c>
      <c r="I20" s="90">
        <v>0</v>
      </c>
      <c r="J20" s="91">
        <v>0</v>
      </c>
      <c r="K20" s="91">
        <v>0</v>
      </c>
      <c r="L20" s="36">
        <v>0</v>
      </c>
      <c r="M20" s="34">
        <v>0</v>
      </c>
      <c r="N20" s="34">
        <v>0</v>
      </c>
      <c r="O20" s="36">
        <v>0</v>
      </c>
      <c r="P20" s="34">
        <v>0</v>
      </c>
      <c r="Q20" s="34">
        <v>0</v>
      </c>
      <c r="R20" s="36">
        <v>0</v>
      </c>
      <c r="S20" s="34">
        <v>0</v>
      </c>
      <c r="T20" s="34">
        <v>0</v>
      </c>
      <c r="U20" s="36">
        <v>0</v>
      </c>
      <c r="V20" s="34">
        <v>0</v>
      </c>
      <c r="W20" s="34">
        <v>0</v>
      </c>
      <c r="X20" s="36">
        <v>0</v>
      </c>
      <c r="Y20" s="34">
        <v>0</v>
      </c>
      <c r="Z20" s="34">
        <v>0</v>
      </c>
      <c r="AA20" s="36">
        <v>0</v>
      </c>
      <c r="AB20" s="34">
        <v>0</v>
      </c>
      <c r="AC20" s="34">
        <v>0</v>
      </c>
      <c r="AD20" s="36">
        <v>0</v>
      </c>
      <c r="AE20" s="34">
        <v>0</v>
      </c>
      <c r="AF20" s="34">
        <v>0</v>
      </c>
      <c r="AG20" s="25" t="s">
        <v>412</v>
      </c>
      <c r="AH20" s="26" t="s">
        <v>28</v>
      </c>
    </row>
    <row r="21" spans="1:34" ht="15.5" x14ac:dyDescent="0.35">
      <c r="A21" s="45" t="s">
        <v>29</v>
      </c>
      <c r="B21" s="24" t="s">
        <v>367</v>
      </c>
      <c r="C21" s="36">
        <f t="shared" si="1"/>
        <v>0</v>
      </c>
      <c r="D21" s="34">
        <f t="shared" si="2"/>
        <v>0</v>
      </c>
      <c r="E21" s="34">
        <f t="shared" si="3"/>
        <v>0</v>
      </c>
      <c r="F21" s="36">
        <v>0</v>
      </c>
      <c r="G21" s="34">
        <v>0</v>
      </c>
      <c r="H21" s="34">
        <v>0</v>
      </c>
      <c r="I21" s="90">
        <v>0</v>
      </c>
      <c r="J21" s="91">
        <v>0</v>
      </c>
      <c r="K21" s="91">
        <v>0</v>
      </c>
      <c r="L21" s="36">
        <v>0</v>
      </c>
      <c r="M21" s="34">
        <v>0</v>
      </c>
      <c r="N21" s="34">
        <v>0</v>
      </c>
      <c r="O21" s="36">
        <v>0</v>
      </c>
      <c r="P21" s="34">
        <v>0</v>
      </c>
      <c r="Q21" s="34">
        <v>0</v>
      </c>
      <c r="R21" s="36">
        <v>0</v>
      </c>
      <c r="S21" s="34">
        <v>0</v>
      </c>
      <c r="T21" s="34">
        <v>0</v>
      </c>
      <c r="U21" s="36">
        <v>0</v>
      </c>
      <c r="V21" s="34">
        <v>0</v>
      </c>
      <c r="W21" s="34">
        <v>0</v>
      </c>
      <c r="X21" s="36">
        <v>0</v>
      </c>
      <c r="Y21" s="34">
        <v>0</v>
      </c>
      <c r="Z21" s="34">
        <v>0</v>
      </c>
      <c r="AA21" s="36">
        <v>0</v>
      </c>
      <c r="AB21" s="34">
        <v>0</v>
      </c>
      <c r="AC21" s="34">
        <v>0</v>
      </c>
      <c r="AD21" s="36">
        <v>0</v>
      </c>
      <c r="AE21" s="34">
        <v>0</v>
      </c>
      <c r="AF21" s="34">
        <v>0</v>
      </c>
      <c r="AG21" s="25" t="s">
        <v>413</v>
      </c>
      <c r="AH21" s="26" t="s">
        <v>29</v>
      </c>
    </row>
    <row r="22" spans="1:34" s="101" customFormat="1" ht="15.5" x14ac:dyDescent="0.35">
      <c r="A22" s="98" t="s">
        <v>30</v>
      </c>
      <c r="B22" s="102" t="s">
        <v>428</v>
      </c>
      <c r="C22" s="90">
        <f t="shared" si="1"/>
        <v>5725366</v>
      </c>
      <c r="D22" s="91">
        <f t="shared" si="2"/>
        <v>73707713</v>
      </c>
      <c r="E22" s="91">
        <f t="shared" si="3"/>
        <v>79433079</v>
      </c>
      <c r="F22" s="90">
        <v>0</v>
      </c>
      <c r="G22" s="91">
        <v>23016597</v>
      </c>
      <c r="H22" s="91">
        <v>23016597</v>
      </c>
      <c r="I22" s="90">
        <v>0</v>
      </c>
      <c r="J22" s="91">
        <v>15352327</v>
      </c>
      <c r="K22" s="91">
        <v>15352327</v>
      </c>
      <c r="L22" s="90">
        <v>0</v>
      </c>
      <c r="M22" s="91">
        <v>8577670</v>
      </c>
      <c r="N22" s="91">
        <v>8577670</v>
      </c>
      <c r="O22" s="90">
        <v>0</v>
      </c>
      <c r="P22" s="91">
        <v>9656163</v>
      </c>
      <c r="Q22" s="91">
        <v>9656163</v>
      </c>
      <c r="R22" s="90">
        <v>0</v>
      </c>
      <c r="S22" s="91">
        <v>0</v>
      </c>
      <c r="T22" s="91">
        <v>0</v>
      </c>
      <c r="U22" s="90">
        <v>5725366</v>
      </c>
      <c r="V22" s="91">
        <v>17104956</v>
      </c>
      <c r="W22" s="91">
        <v>22830322</v>
      </c>
      <c r="X22" s="90">
        <v>0</v>
      </c>
      <c r="Y22" s="91">
        <v>0</v>
      </c>
      <c r="Z22" s="91">
        <v>0</v>
      </c>
      <c r="AA22" s="90">
        <v>0</v>
      </c>
      <c r="AB22" s="91">
        <v>0</v>
      </c>
      <c r="AC22" s="91">
        <v>0</v>
      </c>
      <c r="AD22" s="90">
        <v>0</v>
      </c>
      <c r="AE22" s="91">
        <v>0</v>
      </c>
      <c r="AF22" s="91">
        <v>0</v>
      </c>
      <c r="AG22" s="100" t="s">
        <v>466</v>
      </c>
      <c r="AH22" s="93" t="s">
        <v>30</v>
      </c>
    </row>
    <row r="23" spans="1:34" ht="15.5" x14ac:dyDescent="0.35">
      <c r="A23" s="45" t="s">
        <v>31</v>
      </c>
      <c r="B23" s="23" t="s">
        <v>11</v>
      </c>
      <c r="C23" s="36">
        <f t="shared" si="1"/>
        <v>5725366</v>
      </c>
      <c r="D23" s="34">
        <f t="shared" si="2"/>
        <v>58355386</v>
      </c>
      <c r="E23" s="34">
        <f t="shared" si="3"/>
        <v>64080752</v>
      </c>
      <c r="F23" s="36">
        <v>0</v>
      </c>
      <c r="G23" s="34">
        <v>23016597</v>
      </c>
      <c r="H23" s="34">
        <v>23016597</v>
      </c>
      <c r="I23" s="36">
        <v>0</v>
      </c>
      <c r="J23" s="34">
        <v>0</v>
      </c>
      <c r="K23" s="34">
        <v>0</v>
      </c>
      <c r="L23" s="36">
        <v>0</v>
      </c>
      <c r="M23" s="34">
        <v>8577670</v>
      </c>
      <c r="N23" s="34">
        <v>8577670</v>
      </c>
      <c r="O23" s="36">
        <v>0</v>
      </c>
      <c r="P23" s="34">
        <v>9656163</v>
      </c>
      <c r="Q23" s="34">
        <v>9656163</v>
      </c>
      <c r="R23" s="36">
        <v>0</v>
      </c>
      <c r="S23" s="34">
        <v>0</v>
      </c>
      <c r="T23" s="34">
        <v>0</v>
      </c>
      <c r="U23" s="36">
        <v>5725366</v>
      </c>
      <c r="V23" s="34">
        <v>17104956</v>
      </c>
      <c r="W23" s="34">
        <v>22830322</v>
      </c>
      <c r="X23" s="36">
        <v>0</v>
      </c>
      <c r="Y23" s="34">
        <v>0</v>
      </c>
      <c r="Z23" s="34">
        <v>0</v>
      </c>
      <c r="AA23" s="36">
        <v>0</v>
      </c>
      <c r="AB23" s="34">
        <v>0</v>
      </c>
      <c r="AC23" s="34">
        <v>0</v>
      </c>
      <c r="AD23" s="36">
        <v>0</v>
      </c>
      <c r="AE23" s="34">
        <v>0</v>
      </c>
      <c r="AF23" s="34">
        <v>0</v>
      </c>
      <c r="AG23" s="25" t="s">
        <v>323</v>
      </c>
      <c r="AH23" s="26" t="s">
        <v>31</v>
      </c>
    </row>
    <row r="24" spans="1:34" ht="15.5" x14ac:dyDescent="0.35">
      <c r="A24" s="45" t="s">
        <v>33</v>
      </c>
      <c r="B24" s="23" t="s">
        <v>429</v>
      </c>
      <c r="C24" s="36">
        <f t="shared" si="1"/>
        <v>0</v>
      </c>
      <c r="D24" s="34">
        <f t="shared" si="2"/>
        <v>15352327</v>
      </c>
      <c r="E24" s="34">
        <f t="shared" si="3"/>
        <v>15352327</v>
      </c>
      <c r="F24" s="36">
        <v>0</v>
      </c>
      <c r="G24" s="34">
        <v>0</v>
      </c>
      <c r="H24" s="34">
        <v>0</v>
      </c>
      <c r="I24" s="36">
        <v>0</v>
      </c>
      <c r="J24" s="34">
        <v>15352327</v>
      </c>
      <c r="K24" s="34">
        <v>15352327</v>
      </c>
      <c r="L24" s="36">
        <v>0</v>
      </c>
      <c r="M24" s="34">
        <v>0</v>
      </c>
      <c r="N24" s="34">
        <v>0</v>
      </c>
      <c r="O24" s="36">
        <v>0</v>
      </c>
      <c r="P24" s="34">
        <v>0</v>
      </c>
      <c r="Q24" s="34">
        <v>0</v>
      </c>
      <c r="R24" s="36">
        <v>0</v>
      </c>
      <c r="S24" s="34">
        <v>0</v>
      </c>
      <c r="T24" s="34">
        <v>0</v>
      </c>
      <c r="U24" s="36">
        <v>0</v>
      </c>
      <c r="V24" s="34">
        <v>0</v>
      </c>
      <c r="W24" s="34">
        <v>0</v>
      </c>
      <c r="X24" s="36">
        <v>0</v>
      </c>
      <c r="Y24" s="34">
        <v>0</v>
      </c>
      <c r="Z24" s="34">
        <v>0</v>
      </c>
      <c r="AA24" s="36">
        <v>0</v>
      </c>
      <c r="AB24" s="34">
        <v>0</v>
      </c>
      <c r="AC24" s="34">
        <v>0</v>
      </c>
      <c r="AD24" s="36">
        <v>0</v>
      </c>
      <c r="AE24" s="34">
        <v>0</v>
      </c>
      <c r="AF24" s="34">
        <v>0</v>
      </c>
      <c r="AG24" s="25" t="s">
        <v>467</v>
      </c>
      <c r="AH24" s="26" t="s">
        <v>33</v>
      </c>
    </row>
    <row r="25" spans="1:34" s="101" customFormat="1" ht="15.5" x14ac:dyDescent="0.35">
      <c r="A25" s="106" t="s">
        <v>35</v>
      </c>
      <c r="B25" s="107" t="s">
        <v>430</v>
      </c>
      <c r="C25" s="90">
        <f t="shared" si="1"/>
        <v>41463930</v>
      </c>
      <c r="D25" s="91">
        <f t="shared" si="2"/>
        <v>16049281</v>
      </c>
      <c r="E25" s="91">
        <f t="shared" si="3"/>
        <v>57513211</v>
      </c>
      <c r="F25" s="90">
        <v>6860239</v>
      </c>
      <c r="G25" s="91">
        <v>4556505</v>
      </c>
      <c r="H25" s="91">
        <v>11416744</v>
      </c>
      <c r="I25" s="90">
        <v>8876162</v>
      </c>
      <c r="J25" s="91">
        <v>5081801</v>
      </c>
      <c r="K25" s="91">
        <v>13957963</v>
      </c>
      <c r="L25" s="90">
        <v>5058448</v>
      </c>
      <c r="M25" s="91">
        <v>96328</v>
      </c>
      <c r="N25" s="91">
        <v>5154776</v>
      </c>
      <c r="O25" s="90">
        <v>8753365</v>
      </c>
      <c r="P25" s="91">
        <v>3782355</v>
      </c>
      <c r="Q25" s="91">
        <v>12535720</v>
      </c>
      <c r="R25" s="90">
        <v>4439928</v>
      </c>
      <c r="S25" s="91">
        <v>2170455</v>
      </c>
      <c r="T25" s="91">
        <v>6610383</v>
      </c>
      <c r="U25" s="90">
        <v>4558465</v>
      </c>
      <c r="V25" s="91">
        <v>345942</v>
      </c>
      <c r="W25" s="91">
        <v>4904407</v>
      </c>
      <c r="X25" s="90">
        <v>1052153</v>
      </c>
      <c r="Y25" s="91">
        <v>13522</v>
      </c>
      <c r="Z25" s="91">
        <v>1065675</v>
      </c>
      <c r="AA25" s="90">
        <v>270152</v>
      </c>
      <c r="AB25" s="91">
        <v>2133</v>
      </c>
      <c r="AC25" s="91">
        <v>272285</v>
      </c>
      <c r="AD25" s="90">
        <v>1595018</v>
      </c>
      <c r="AE25" s="91">
        <v>240</v>
      </c>
      <c r="AF25" s="91">
        <v>1595258</v>
      </c>
      <c r="AG25" s="108" t="s">
        <v>468</v>
      </c>
      <c r="AH25" s="97" t="s">
        <v>35</v>
      </c>
    </row>
    <row r="26" spans="1:34" s="101" customFormat="1" ht="15.5" x14ac:dyDescent="0.35">
      <c r="A26" s="98" t="s">
        <v>36</v>
      </c>
      <c r="B26" s="102" t="s">
        <v>597</v>
      </c>
      <c r="C26" s="90">
        <f t="shared" si="1"/>
        <v>230599878</v>
      </c>
      <c r="D26" s="91">
        <f t="shared" si="2"/>
        <v>629994</v>
      </c>
      <c r="E26" s="91">
        <f t="shared" si="3"/>
        <v>231229872</v>
      </c>
      <c r="F26" s="90">
        <v>18475514</v>
      </c>
      <c r="G26" s="91">
        <v>107278</v>
      </c>
      <c r="H26" s="91">
        <v>18582792</v>
      </c>
      <c r="I26" s="90">
        <v>91311795</v>
      </c>
      <c r="J26" s="91">
        <v>258796</v>
      </c>
      <c r="K26" s="91">
        <v>91570591</v>
      </c>
      <c r="L26" s="90">
        <v>23343480</v>
      </c>
      <c r="M26" s="91">
        <v>58435</v>
      </c>
      <c r="N26" s="91">
        <v>23401915</v>
      </c>
      <c r="O26" s="90">
        <v>25080544</v>
      </c>
      <c r="P26" s="91">
        <v>166918</v>
      </c>
      <c r="Q26" s="91">
        <v>25247462</v>
      </c>
      <c r="R26" s="90">
        <v>37180336</v>
      </c>
      <c r="S26" s="91">
        <v>62291</v>
      </c>
      <c r="T26" s="91">
        <v>37242627</v>
      </c>
      <c r="U26" s="90">
        <v>22885844</v>
      </c>
      <c r="V26" s="91">
        <v>-3944</v>
      </c>
      <c r="W26" s="91">
        <v>22881900</v>
      </c>
      <c r="X26" s="90">
        <v>2122345</v>
      </c>
      <c r="Y26" s="91">
        <v>-9234</v>
      </c>
      <c r="Z26" s="91">
        <v>2113111</v>
      </c>
      <c r="AA26" s="90">
        <v>7664446</v>
      </c>
      <c r="AB26" s="91">
        <v>-11141</v>
      </c>
      <c r="AC26" s="91">
        <v>7653305</v>
      </c>
      <c r="AD26" s="90">
        <v>2535574</v>
      </c>
      <c r="AE26" s="91">
        <v>595</v>
      </c>
      <c r="AF26" s="91">
        <v>2536169</v>
      </c>
      <c r="AG26" s="100" t="s">
        <v>331</v>
      </c>
      <c r="AH26" s="93" t="s">
        <v>36</v>
      </c>
    </row>
    <row r="27" spans="1:34" ht="15.5" x14ac:dyDescent="0.35">
      <c r="A27" s="45" t="s">
        <v>37</v>
      </c>
      <c r="B27" s="23" t="s">
        <v>283</v>
      </c>
      <c r="C27" s="36">
        <f t="shared" si="1"/>
        <v>51423588</v>
      </c>
      <c r="D27" s="34">
        <f t="shared" si="2"/>
        <v>0</v>
      </c>
      <c r="E27" s="34">
        <f t="shared" si="3"/>
        <v>51423588</v>
      </c>
      <c r="F27" s="36">
        <v>2500000</v>
      </c>
      <c r="G27" s="34">
        <v>0</v>
      </c>
      <c r="H27" s="34">
        <v>2500000</v>
      </c>
      <c r="I27" s="36">
        <v>4947336</v>
      </c>
      <c r="J27" s="34">
        <v>0</v>
      </c>
      <c r="K27" s="34">
        <v>4947336</v>
      </c>
      <c r="L27" s="36">
        <v>1026915</v>
      </c>
      <c r="M27" s="34">
        <v>0</v>
      </c>
      <c r="N27" s="34">
        <v>1026915</v>
      </c>
      <c r="O27" s="36">
        <v>2600000</v>
      </c>
      <c r="P27" s="34">
        <v>0</v>
      </c>
      <c r="Q27" s="34">
        <v>2600000</v>
      </c>
      <c r="R27" s="36">
        <v>18000000</v>
      </c>
      <c r="S27" s="34">
        <v>0</v>
      </c>
      <c r="T27" s="34">
        <v>18000000</v>
      </c>
      <c r="U27" s="36">
        <v>10350000</v>
      </c>
      <c r="V27" s="34">
        <v>0</v>
      </c>
      <c r="W27" s="34">
        <v>10350000</v>
      </c>
      <c r="X27" s="36">
        <v>3000000</v>
      </c>
      <c r="Y27" s="34">
        <v>0</v>
      </c>
      <c r="Z27" s="34">
        <v>3000000</v>
      </c>
      <c r="AA27" s="36">
        <v>5999337</v>
      </c>
      <c r="AB27" s="34">
        <v>0</v>
      </c>
      <c r="AC27" s="34">
        <v>5999337</v>
      </c>
      <c r="AD27" s="36">
        <v>3000000</v>
      </c>
      <c r="AE27" s="34">
        <v>0</v>
      </c>
      <c r="AF27" s="34">
        <v>3000000</v>
      </c>
      <c r="AG27" s="25" t="s">
        <v>469</v>
      </c>
      <c r="AH27" s="26" t="s">
        <v>37</v>
      </c>
    </row>
    <row r="28" spans="1:34" ht="15.5" x14ac:dyDescent="0.35">
      <c r="A28" s="45" t="s">
        <v>39</v>
      </c>
      <c r="B28" s="23" t="s">
        <v>431</v>
      </c>
      <c r="C28" s="36">
        <f t="shared" si="1"/>
        <v>6790249</v>
      </c>
      <c r="D28" s="34">
        <f t="shared" si="2"/>
        <v>0</v>
      </c>
      <c r="E28" s="34">
        <f t="shared" si="3"/>
        <v>6790249</v>
      </c>
      <c r="F28" s="36">
        <v>33510</v>
      </c>
      <c r="G28" s="34">
        <v>0</v>
      </c>
      <c r="H28" s="34">
        <v>33510</v>
      </c>
      <c r="I28" s="36">
        <v>6375380</v>
      </c>
      <c r="J28" s="34">
        <v>0</v>
      </c>
      <c r="K28" s="34">
        <v>6375380</v>
      </c>
      <c r="L28" s="36">
        <v>108434</v>
      </c>
      <c r="M28" s="34">
        <v>0</v>
      </c>
      <c r="N28" s="34">
        <v>108434</v>
      </c>
      <c r="O28" s="36">
        <v>-92</v>
      </c>
      <c r="P28" s="34">
        <v>0</v>
      </c>
      <c r="Q28" s="34">
        <v>-92</v>
      </c>
      <c r="R28" s="36">
        <v>11504</v>
      </c>
      <c r="S28" s="34">
        <v>0</v>
      </c>
      <c r="T28" s="34">
        <v>11504</v>
      </c>
      <c r="U28" s="36">
        <v>261513</v>
      </c>
      <c r="V28" s="34">
        <v>0</v>
      </c>
      <c r="W28" s="34">
        <v>261513</v>
      </c>
      <c r="X28" s="36">
        <v>0</v>
      </c>
      <c r="Y28" s="34">
        <v>0</v>
      </c>
      <c r="Z28" s="34">
        <v>0</v>
      </c>
      <c r="AA28" s="36">
        <v>0</v>
      </c>
      <c r="AB28" s="34">
        <v>0</v>
      </c>
      <c r="AC28" s="34">
        <v>0</v>
      </c>
      <c r="AD28" s="36">
        <v>0</v>
      </c>
      <c r="AE28" s="34">
        <v>0</v>
      </c>
      <c r="AF28" s="34">
        <v>0</v>
      </c>
      <c r="AG28" s="25" t="s">
        <v>470</v>
      </c>
      <c r="AH28" s="26" t="s">
        <v>39</v>
      </c>
    </row>
    <row r="29" spans="1:34" ht="15.5" x14ac:dyDescent="0.35">
      <c r="A29" s="45" t="s">
        <v>332</v>
      </c>
      <c r="B29" s="23" t="s">
        <v>284</v>
      </c>
      <c r="C29" s="36">
        <f t="shared" si="1"/>
        <v>6396784</v>
      </c>
      <c r="D29" s="34">
        <f t="shared" si="2"/>
        <v>0</v>
      </c>
      <c r="E29" s="34">
        <f t="shared" si="3"/>
        <v>6396784</v>
      </c>
      <c r="F29" s="36">
        <v>23278</v>
      </c>
      <c r="G29" s="34">
        <v>0</v>
      </c>
      <c r="H29" s="34">
        <v>23278</v>
      </c>
      <c r="I29" s="36">
        <v>6373506</v>
      </c>
      <c r="J29" s="34">
        <v>0</v>
      </c>
      <c r="K29" s="34">
        <v>6373506</v>
      </c>
      <c r="L29" s="36">
        <v>0</v>
      </c>
      <c r="M29" s="34">
        <v>0</v>
      </c>
      <c r="N29" s="34">
        <v>0</v>
      </c>
      <c r="O29" s="36">
        <v>0</v>
      </c>
      <c r="P29" s="34">
        <v>0</v>
      </c>
      <c r="Q29" s="34">
        <v>0</v>
      </c>
      <c r="R29" s="36">
        <v>0</v>
      </c>
      <c r="S29" s="34">
        <v>0</v>
      </c>
      <c r="T29" s="34">
        <v>0</v>
      </c>
      <c r="U29" s="36">
        <v>0</v>
      </c>
      <c r="V29" s="34">
        <v>0</v>
      </c>
      <c r="W29" s="34">
        <v>0</v>
      </c>
      <c r="X29" s="36">
        <v>0</v>
      </c>
      <c r="Y29" s="34">
        <v>0</v>
      </c>
      <c r="Z29" s="34">
        <v>0</v>
      </c>
      <c r="AA29" s="36">
        <v>0</v>
      </c>
      <c r="AB29" s="34">
        <v>0</v>
      </c>
      <c r="AC29" s="34">
        <v>0</v>
      </c>
      <c r="AD29" s="36">
        <v>0</v>
      </c>
      <c r="AE29" s="34">
        <v>0</v>
      </c>
      <c r="AF29" s="34">
        <v>0</v>
      </c>
      <c r="AG29" s="25" t="s">
        <v>471</v>
      </c>
      <c r="AH29" s="26" t="s">
        <v>332</v>
      </c>
    </row>
    <row r="30" spans="1:34" ht="15.5" x14ac:dyDescent="0.35">
      <c r="A30" s="45" t="s">
        <v>333</v>
      </c>
      <c r="B30" s="23" t="s">
        <v>285</v>
      </c>
      <c r="C30" s="36">
        <f t="shared" si="1"/>
        <v>1874</v>
      </c>
      <c r="D30" s="34">
        <f t="shared" si="2"/>
        <v>0</v>
      </c>
      <c r="E30" s="34">
        <f t="shared" si="3"/>
        <v>1874</v>
      </c>
      <c r="F30" s="36">
        <v>0</v>
      </c>
      <c r="G30" s="34">
        <v>0</v>
      </c>
      <c r="H30" s="34">
        <v>0</v>
      </c>
      <c r="I30" s="36">
        <v>1874</v>
      </c>
      <c r="J30" s="34">
        <v>0</v>
      </c>
      <c r="K30" s="34">
        <v>1874</v>
      </c>
      <c r="L30" s="36">
        <v>0</v>
      </c>
      <c r="M30" s="34">
        <v>0</v>
      </c>
      <c r="N30" s="34">
        <v>0</v>
      </c>
      <c r="O30" s="36">
        <v>0</v>
      </c>
      <c r="P30" s="34">
        <v>0</v>
      </c>
      <c r="Q30" s="34">
        <v>0</v>
      </c>
      <c r="R30" s="36">
        <v>0</v>
      </c>
      <c r="S30" s="34">
        <v>0</v>
      </c>
      <c r="T30" s="34">
        <v>0</v>
      </c>
      <c r="U30" s="36">
        <v>0</v>
      </c>
      <c r="V30" s="34">
        <v>0</v>
      </c>
      <c r="W30" s="34">
        <v>0</v>
      </c>
      <c r="X30" s="36">
        <v>0</v>
      </c>
      <c r="Y30" s="34">
        <v>0</v>
      </c>
      <c r="Z30" s="34">
        <v>0</v>
      </c>
      <c r="AA30" s="36">
        <v>0</v>
      </c>
      <c r="AB30" s="34">
        <v>0</v>
      </c>
      <c r="AC30" s="34">
        <v>0</v>
      </c>
      <c r="AD30" s="36">
        <v>0</v>
      </c>
      <c r="AE30" s="34">
        <v>0</v>
      </c>
      <c r="AF30" s="34">
        <v>0</v>
      </c>
      <c r="AG30" s="25" t="s">
        <v>472</v>
      </c>
      <c r="AH30" s="26" t="s">
        <v>333</v>
      </c>
    </row>
    <row r="31" spans="1:34" ht="15.5" x14ac:dyDescent="0.35">
      <c r="A31" s="45" t="s">
        <v>334</v>
      </c>
      <c r="B31" s="23" t="s">
        <v>432</v>
      </c>
      <c r="C31" s="36">
        <f t="shared" si="1"/>
        <v>391591</v>
      </c>
      <c r="D31" s="34">
        <f t="shared" si="2"/>
        <v>0</v>
      </c>
      <c r="E31" s="34">
        <f t="shared" si="3"/>
        <v>391591</v>
      </c>
      <c r="F31" s="36">
        <v>10232</v>
      </c>
      <c r="G31" s="34">
        <v>0</v>
      </c>
      <c r="H31" s="34">
        <v>10232</v>
      </c>
      <c r="I31" s="36">
        <v>0</v>
      </c>
      <c r="J31" s="34">
        <v>0</v>
      </c>
      <c r="K31" s="34">
        <v>0</v>
      </c>
      <c r="L31" s="36">
        <v>108434</v>
      </c>
      <c r="M31" s="34">
        <v>0</v>
      </c>
      <c r="N31" s="34">
        <v>108434</v>
      </c>
      <c r="O31" s="36">
        <v>-92</v>
      </c>
      <c r="P31" s="34">
        <v>0</v>
      </c>
      <c r="Q31" s="34">
        <v>-92</v>
      </c>
      <c r="R31" s="36">
        <v>11504</v>
      </c>
      <c r="S31" s="34">
        <v>0</v>
      </c>
      <c r="T31" s="34">
        <v>11504</v>
      </c>
      <c r="U31" s="36">
        <v>261513</v>
      </c>
      <c r="V31" s="34">
        <v>0</v>
      </c>
      <c r="W31" s="34">
        <v>261513</v>
      </c>
      <c r="X31" s="36">
        <v>0</v>
      </c>
      <c r="Y31" s="34">
        <v>0</v>
      </c>
      <c r="Z31" s="34">
        <v>0</v>
      </c>
      <c r="AA31" s="36">
        <v>0</v>
      </c>
      <c r="AB31" s="34">
        <v>0</v>
      </c>
      <c r="AC31" s="34">
        <v>0</v>
      </c>
      <c r="AD31" s="36">
        <v>0</v>
      </c>
      <c r="AE31" s="34">
        <v>0</v>
      </c>
      <c r="AF31" s="34">
        <v>0</v>
      </c>
      <c r="AG31" s="25" t="s">
        <v>473</v>
      </c>
      <c r="AH31" s="26" t="s">
        <v>334</v>
      </c>
    </row>
    <row r="32" spans="1:34" ht="15.5" x14ac:dyDescent="0.35">
      <c r="A32" s="45" t="s">
        <v>335</v>
      </c>
      <c r="B32" s="23" t="s">
        <v>433</v>
      </c>
      <c r="C32" s="36">
        <f t="shared" si="1"/>
        <v>7381225</v>
      </c>
      <c r="D32" s="34">
        <f t="shared" si="2"/>
        <v>0</v>
      </c>
      <c r="E32" s="34">
        <f t="shared" si="3"/>
        <v>7381225</v>
      </c>
      <c r="F32" s="36">
        <v>2105954</v>
      </c>
      <c r="G32" s="34">
        <v>0</v>
      </c>
      <c r="H32" s="34">
        <v>2105954</v>
      </c>
      <c r="I32" s="36">
        <v>-553764</v>
      </c>
      <c r="J32" s="34">
        <v>0</v>
      </c>
      <c r="K32" s="34">
        <v>-553764</v>
      </c>
      <c r="L32" s="36">
        <v>-6850</v>
      </c>
      <c r="M32" s="34">
        <v>0</v>
      </c>
      <c r="N32" s="34">
        <v>-6850</v>
      </c>
      <c r="O32" s="36">
        <v>6045717</v>
      </c>
      <c r="P32" s="34">
        <v>0</v>
      </c>
      <c r="Q32" s="34">
        <v>6045717</v>
      </c>
      <c r="R32" s="36">
        <v>-62299</v>
      </c>
      <c r="S32" s="34">
        <v>0</v>
      </c>
      <c r="T32" s="34">
        <v>-62299</v>
      </c>
      <c r="U32" s="36">
        <v>-137652</v>
      </c>
      <c r="V32" s="34">
        <v>0</v>
      </c>
      <c r="W32" s="34">
        <v>-137652</v>
      </c>
      <c r="X32" s="36">
        <v>-3737</v>
      </c>
      <c r="Y32" s="34">
        <v>0</v>
      </c>
      <c r="Z32" s="34">
        <v>-3737</v>
      </c>
      <c r="AA32" s="36">
        <v>-6144</v>
      </c>
      <c r="AB32" s="34">
        <v>0</v>
      </c>
      <c r="AC32" s="34">
        <v>-6144</v>
      </c>
      <c r="AD32" s="36">
        <v>0</v>
      </c>
      <c r="AE32" s="34">
        <v>0</v>
      </c>
      <c r="AF32" s="34">
        <v>0</v>
      </c>
      <c r="AG32" s="25" t="s">
        <v>474</v>
      </c>
      <c r="AH32" s="26" t="s">
        <v>335</v>
      </c>
    </row>
    <row r="33" spans="1:34" ht="15.5" x14ac:dyDescent="0.35">
      <c r="A33" s="45" t="s">
        <v>336</v>
      </c>
      <c r="B33" s="23" t="s">
        <v>434</v>
      </c>
      <c r="C33" s="36">
        <f t="shared" si="1"/>
        <v>-8571347</v>
      </c>
      <c r="D33" s="34">
        <f t="shared" si="2"/>
        <v>629994</v>
      </c>
      <c r="E33" s="34">
        <f t="shared" si="3"/>
        <v>-7941353</v>
      </c>
      <c r="F33" s="36">
        <v>2077145</v>
      </c>
      <c r="G33" s="34">
        <v>107278</v>
      </c>
      <c r="H33" s="34">
        <v>2184423</v>
      </c>
      <c r="I33" s="36">
        <v>-6865717</v>
      </c>
      <c r="J33" s="34">
        <v>258796</v>
      </c>
      <c r="K33" s="34">
        <v>-6606921</v>
      </c>
      <c r="L33" s="36">
        <v>-259822</v>
      </c>
      <c r="M33" s="34">
        <v>58435</v>
      </c>
      <c r="N33" s="34">
        <v>-201387</v>
      </c>
      <c r="O33" s="36">
        <v>-607752</v>
      </c>
      <c r="P33" s="34">
        <v>166918</v>
      </c>
      <c r="Q33" s="34">
        <v>-440834</v>
      </c>
      <c r="R33" s="36">
        <v>-654494</v>
      </c>
      <c r="S33" s="34">
        <v>62291</v>
      </c>
      <c r="T33" s="34">
        <v>-592203</v>
      </c>
      <c r="U33" s="36">
        <v>-2193183</v>
      </c>
      <c r="V33" s="34">
        <v>-3944</v>
      </c>
      <c r="W33" s="34">
        <v>-2197127</v>
      </c>
      <c r="X33" s="36">
        <v>-17207</v>
      </c>
      <c r="Y33" s="34">
        <v>-9234</v>
      </c>
      <c r="Z33" s="34">
        <v>-26441</v>
      </c>
      <c r="AA33" s="36">
        <v>-30308</v>
      </c>
      <c r="AB33" s="34">
        <v>-11141</v>
      </c>
      <c r="AC33" s="34">
        <v>-41449</v>
      </c>
      <c r="AD33" s="36">
        <v>-20009</v>
      </c>
      <c r="AE33" s="34">
        <v>595</v>
      </c>
      <c r="AF33" s="34">
        <v>-19414</v>
      </c>
      <c r="AG33" s="25" t="s">
        <v>475</v>
      </c>
      <c r="AH33" s="26" t="s">
        <v>336</v>
      </c>
    </row>
    <row r="34" spans="1:34" ht="15.5" x14ac:dyDescent="0.35">
      <c r="A34" s="45" t="s">
        <v>337</v>
      </c>
      <c r="B34" s="23" t="s">
        <v>435</v>
      </c>
      <c r="C34" s="36">
        <f t="shared" si="1"/>
        <v>93858155</v>
      </c>
      <c r="D34" s="34">
        <f t="shared" si="2"/>
        <v>0</v>
      </c>
      <c r="E34" s="34">
        <f t="shared" si="3"/>
        <v>93858155</v>
      </c>
      <c r="F34" s="36">
        <v>10545464</v>
      </c>
      <c r="G34" s="34">
        <v>0</v>
      </c>
      <c r="H34" s="34">
        <v>10545464</v>
      </c>
      <c r="I34" s="36">
        <v>42203357</v>
      </c>
      <c r="J34" s="34">
        <v>0</v>
      </c>
      <c r="K34" s="34">
        <v>42203357</v>
      </c>
      <c r="L34" s="36">
        <v>8563975</v>
      </c>
      <c r="M34" s="34">
        <v>0</v>
      </c>
      <c r="N34" s="34">
        <v>8563975</v>
      </c>
      <c r="O34" s="36">
        <v>12542484</v>
      </c>
      <c r="P34" s="34">
        <v>0</v>
      </c>
      <c r="Q34" s="34">
        <v>12542484</v>
      </c>
      <c r="R34" s="36">
        <v>9768995</v>
      </c>
      <c r="S34" s="34">
        <v>0</v>
      </c>
      <c r="T34" s="34">
        <v>9768995</v>
      </c>
      <c r="U34" s="36">
        <v>10142629</v>
      </c>
      <c r="V34" s="34">
        <v>0</v>
      </c>
      <c r="W34" s="34">
        <v>10142629</v>
      </c>
      <c r="X34" s="36">
        <v>0</v>
      </c>
      <c r="Y34" s="34">
        <v>0</v>
      </c>
      <c r="Z34" s="34">
        <v>0</v>
      </c>
      <c r="AA34" s="36">
        <v>0</v>
      </c>
      <c r="AB34" s="34">
        <v>0</v>
      </c>
      <c r="AC34" s="34">
        <v>0</v>
      </c>
      <c r="AD34" s="36">
        <v>91251</v>
      </c>
      <c r="AE34" s="34">
        <v>0</v>
      </c>
      <c r="AF34" s="34">
        <v>91251</v>
      </c>
      <c r="AG34" s="25" t="s">
        <v>476</v>
      </c>
      <c r="AH34" s="26" t="s">
        <v>337</v>
      </c>
    </row>
    <row r="35" spans="1:34" ht="15.5" x14ac:dyDescent="0.35">
      <c r="A35" s="45" t="s">
        <v>445</v>
      </c>
      <c r="B35" s="23" t="s">
        <v>436</v>
      </c>
      <c r="C35" s="36">
        <f t="shared" si="1"/>
        <v>6829620</v>
      </c>
      <c r="D35" s="34">
        <f t="shared" si="2"/>
        <v>0</v>
      </c>
      <c r="E35" s="34">
        <f t="shared" si="3"/>
        <v>6829620</v>
      </c>
      <c r="F35" s="36">
        <v>614967</v>
      </c>
      <c r="G35" s="34">
        <v>0</v>
      </c>
      <c r="H35" s="34">
        <v>614967</v>
      </c>
      <c r="I35" s="36">
        <v>2944691</v>
      </c>
      <c r="J35" s="34">
        <v>0</v>
      </c>
      <c r="K35" s="34">
        <v>2944691</v>
      </c>
      <c r="L35" s="36">
        <v>684752</v>
      </c>
      <c r="M35" s="34">
        <v>0</v>
      </c>
      <c r="N35" s="34">
        <v>684752</v>
      </c>
      <c r="O35" s="36">
        <v>522535</v>
      </c>
      <c r="P35" s="34">
        <v>0</v>
      </c>
      <c r="Q35" s="34">
        <v>522535</v>
      </c>
      <c r="R35" s="36">
        <v>1545624</v>
      </c>
      <c r="S35" s="34">
        <v>0</v>
      </c>
      <c r="T35" s="34">
        <v>1545624</v>
      </c>
      <c r="U35" s="36">
        <v>512488</v>
      </c>
      <c r="V35" s="34">
        <v>0</v>
      </c>
      <c r="W35" s="34">
        <v>512488</v>
      </c>
      <c r="X35" s="36">
        <v>0</v>
      </c>
      <c r="Y35" s="34">
        <v>0</v>
      </c>
      <c r="Z35" s="34">
        <v>0</v>
      </c>
      <c r="AA35" s="36">
        <v>0</v>
      </c>
      <c r="AB35" s="34">
        <v>0</v>
      </c>
      <c r="AC35" s="34">
        <v>0</v>
      </c>
      <c r="AD35" s="36">
        <v>4563</v>
      </c>
      <c r="AE35" s="34">
        <v>0</v>
      </c>
      <c r="AF35" s="34">
        <v>4563</v>
      </c>
      <c r="AG35" s="25" t="s">
        <v>477</v>
      </c>
      <c r="AH35" s="26" t="s">
        <v>445</v>
      </c>
    </row>
    <row r="36" spans="1:34" ht="15.5" x14ac:dyDescent="0.35">
      <c r="A36" s="45" t="s">
        <v>446</v>
      </c>
      <c r="B36" s="23" t="s">
        <v>286</v>
      </c>
      <c r="C36" s="36">
        <f t="shared" si="1"/>
        <v>0</v>
      </c>
      <c r="D36" s="34">
        <f t="shared" si="2"/>
        <v>0</v>
      </c>
      <c r="E36" s="34">
        <f t="shared" si="3"/>
        <v>0</v>
      </c>
      <c r="F36" s="36">
        <v>0</v>
      </c>
      <c r="G36" s="34">
        <v>0</v>
      </c>
      <c r="H36" s="34">
        <v>0</v>
      </c>
      <c r="I36" s="36">
        <v>0</v>
      </c>
      <c r="J36" s="34">
        <v>0</v>
      </c>
      <c r="K36" s="34">
        <v>0</v>
      </c>
      <c r="L36" s="36">
        <v>0</v>
      </c>
      <c r="M36" s="34">
        <v>0</v>
      </c>
      <c r="N36" s="34">
        <v>0</v>
      </c>
      <c r="O36" s="36">
        <v>0</v>
      </c>
      <c r="P36" s="34">
        <v>0</v>
      </c>
      <c r="Q36" s="34">
        <v>0</v>
      </c>
      <c r="R36" s="36">
        <v>0</v>
      </c>
      <c r="S36" s="34">
        <v>0</v>
      </c>
      <c r="T36" s="34">
        <v>0</v>
      </c>
      <c r="U36" s="36">
        <v>0</v>
      </c>
      <c r="V36" s="34">
        <v>0</v>
      </c>
      <c r="W36" s="34">
        <v>0</v>
      </c>
      <c r="X36" s="36">
        <v>0</v>
      </c>
      <c r="Y36" s="34">
        <v>0</v>
      </c>
      <c r="Z36" s="34">
        <v>0</v>
      </c>
      <c r="AA36" s="36">
        <v>0</v>
      </c>
      <c r="AB36" s="34">
        <v>0</v>
      </c>
      <c r="AC36" s="34">
        <v>0</v>
      </c>
      <c r="AD36" s="36">
        <v>0</v>
      </c>
      <c r="AE36" s="34">
        <v>0</v>
      </c>
      <c r="AF36" s="34">
        <v>0</v>
      </c>
      <c r="AG36" s="25" t="s">
        <v>478</v>
      </c>
      <c r="AH36" s="26" t="s">
        <v>446</v>
      </c>
    </row>
    <row r="37" spans="1:34" ht="15.5" x14ac:dyDescent="0.35">
      <c r="A37" s="45" t="s">
        <v>447</v>
      </c>
      <c r="B37" s="23" t="s">
        <v>437</v>
      </c>
      <c r="C37" s="36">
        <f t="shared" si="1"/>
        <v>83289586</v>
      </c>
      <c r="D37" s="34">
        <f t="shared" si="2"/>
        <v>0</v>
      </c>
      <c r="E37" s="34">
        <f t="shared" si="3"/>
        <v>83289586</v>
      </c>
      <c r="F37" s="36">
        <v>9210497</v>
      </c>
      <c r="G37" s="34">
        <v>0</v>
      </c>
      <c r="H37" s="34">
        <v>9210497</v>
      </c>
      <c r="I37" s="36">
        <v>38978346</v>
      </c>
      <c r="J37" s="34">
        <v>0</v>
      </c>
      <c r="K37" s="34">
        <v>38978346</v>
      </c>
      <c r="L37" s="36">
        <v>7879223</v>
      </c>
      <c r="M37" s="34">
        <v>0</v>
      </c>
      <c r="N37" s="34">
        <v>7879223</v>
      </c>
      <c r="O37" s="36">
        <v>11917214</v>
      </c>
      <c r="P37" s="34">
        <v>0</v>
      </c>
      <c r="Q37" s="34">
        <v>11917214</v>
      </c>
      <c r="R37" s="36">
        <v>5633544</v>
      </c>
      <c r="S37" s="34">
        <v>0</v>
      </c>
      <c r="T37" s="34">
        <v>5633544</v>
      </c>
      <c r="U37" s="36">
        <v>9584074</v>
      </c>
      <c r="V37" s="34">
        <v>0</v>
      </c>
      <c r="W37" s="34">
        <v>9584074</v>
      </c>
      <c r="X37" s="36">
        <v>0</v>
      </c>
      <c r="Y37" s="34">
        <v>0</v>
      </c>
      <c r="Z37" s="34">
        <v>0</v>
      </c>
      <c r="AA37" s="36">
        <v>0</v>
      </c>
      <c r="AB37" s="34">
        <v>0</v>
      </c>
      <c r="AC37" s="34">
        <v>0</v>
      </c>
      <c r="AD37" s="36">
        <v>86688</v>
      </c>
      <c r="AE37" s="34">
        <v>0</v>
      </c>
      <c r="AF37" s="34">
        <v>86688</v>
      </c>
      <c r="AG37" s="25" t="s">
        <v>479</v>
      </c>
      <c r="AH37" s="26" t="s">
        <v>447</v>
      </c>
    </row>
    <row r="38" spans="1:34" ht="15.5" x14ac:dyDescent="0.35">
      <c r="A38" s="45" t="s">
        <v>448</v>
      </c>
      <c r="B38" s="23" t="s">
        <v>438</v>
      </c>
      <c r="C38" s="36">
        <f t="shared" si="1"/>
        <v>3738949</v>
      </c>
      <c r="D38" s="34">
        <f t="shared" si="2"/>
        <v>0</v>
      </c>
      <c r="E38" s="34">
        <f t="shared" si="3"/>
        <v>3738949</v>
      </c>
      <c r="F38" s="36">
        <v>720000</v>
      </c>
      <c r="G38" s="34">
        <v>0</v>
      </c>
      <c r="H38" s="34">
        <v>720000</v>
      </c>
      <c r="I38" s="36">
        <v>280320</v>
      </c>
      <c r="J38" s="34">
        <v>0</v>
      </c>
      <c r="K38" s="34">
        <v>280320</v>
      </c>
      <c r="L38" s="36">
        <v>0</v>
      </c>
      <c r="M38" s="34">
        <v>0</v>
      </c>
      <c r="N38" s="34">
        <v>0</v>
      </c>
      <c r="O38" s="36">
        <v>102735</v>
      </c>
      <c r="P38" s="34">
        <v>0</v>
      </c>
      <c r="Q38" s="34">
        <v>102735</v>
      </c>
      <c r="R38" s="36">
        <v>2589827</v>
      </c>
      <c r="S38" s="34">
        <v>0</v>
      </c>
      <c r="T38" s="34">
        <v>2589827</v>
      </c>
      <c r="U38" s="36">
        <v>46067</v>
      </c>
      <c r="V38" s="34">
        <v>0</v>
      </c>
      <c r="W38" s="34">
        <v>46067</v>
      </c>
      <c r="X38" s="36">
        <v>0</v>
      </c>
      <c r="Y38" s="34">
        <v>0</v>
      </c>
      <c r="Z38" s="34">
        <v>0</v>
      </c>
      <c r="AA38" s="36">
        <v>0</v>
      </c>
      <c r="AB38" s="34">
        <v>0</v>
      </c>
      <c r="AC38" s="34">
        <v>0</v>
      </c>
      <c r="AD38" s="36">
        <v>0</v>
      </c>
      <c r="AE38" s="34">
        <v>0</v>
      </c>
      <c r="AF38" s="34">
        <v>0</v>
      </c>
      <c r="AG38" s="25" t="s">
        <v>480</v>
      </c>
      <c r="AH38" s="26" t="s">
        <v>448</v>
      </c>
    </row>
    <row r="39" spans="1:34" ht="15.5" x14ac:dyDescent="0.35">
      <c r="A39" s="45" t="s">
        <v>449</v>
      </c>
      <c r="B39" s="23" t="s">
        <v>439</v>
      </c>
      <c r="C39" s="36">
        <f t="shared" si="1"/>
        <v>79718008</v>
      </c>
      <c r="D39" s="34">
        <f t="shared" si="2"/>
        <v>0</v>
      </c>
      <c r="E39" s="34">
        <f t="shared" si="3"/>
        <v>79718008</v>
      </c>
      <c r="F39" s="36">
        <v>1213441</v>
      </c>
      <c r="G39" s="34">
        <v>0</v>
      </c>
      <c r="H39" s="34">
        <v>1213441</v>
      </c>
      <c r="I39" s="36">
        <v>45205203</v>
      </c>
      <c r="J39" s="34">
        <v>0</v>
      </c>
      <c r="K39" s="34">
        <v>45205203</v>
      </c>
      <c r="L39" s="36">
        <v>13910828</v>
      </c>
      <c r="M39" s="34">
        <v>0</v>
      </c>
      <c r="N39" s="34">
        <v>13910828</v>
      </c>
      <c r="O39" s="36">
        <v>4500187</v>
      </c>
      <c r="P39" s="34">
        <v>0</v>
      </c>
      <c r="Q39" s="34">
        <v>4500187</v>
      </c>
      <c r="R39" s="36">
        <v>10116630</v>
      </c>
      <c r="S39" s="34">
        <v>0</v>
      </c>
      <c r="T39" s="34">
        <v>10116630</v>
      </c>
      <c r="U39" s="36">
        <v>4462537</v>
      </c>
      <c r="V39" s="34">
        <v>0</v>
      </c>
      <c r="W39" s="34">
        <v>4462537</v>
      </c>
      <c r="X39" s="36">
        <v>-856711</v>
      </c>
      <c r="Y39" s="34">
        <v>0</v>
      </c>
      <c r="Z39" s="34">
        <v>-856711</v>
      </c>
      <c r="AA39" s="36">
        <v>1701561</v>
      </c>
      <c r="AB39" s="34">
        <v>0</v>
      </c>
      <c r="AC39" s="34">
        <v>1701561</v>
      </c>
      <c r="AD39" s="36">
        <v>-535668</v>
      </c>
      <c r="AE39" s="34">
        <v>0</v>
      </c>
      <c r="AF39" s="34">
        <v>-535668</v>
      </c>
      <c r="AG39" s="25" t="s">
        <v>481</v>
      </c>
      <c r="AH39" s="26" t="s">
        <v>449</v>
      </c>
    </row>
    <row r="40" spans="1:34" ht="15.5" x14ac:dyDescent="0.35">
      <c r="A40" s="45" t="s">
        <v>450</v>
      </c>
      <c r="B40" s="24" t="s">
        <v>440</v>
      </c>
      <c r="C40" s="36">
        <f t="shared" si="1"/>
        <v>52641771</v>
      </c>
      <c r="D40" s="34">
        <f t="shared" si="2"/>
        <v>0</v>
      </c>
      <c r="E40" s="34">
        <f t="shared" si="3"/>
        <v>52641771</v>
      </c>
      <c r="F40" s="36">
        <v>-6633015</v>
      </c>
      <c r="G40" s="34">
        <v>0</v>
      </c>
      <c r="H40" s="34">
        <v>-6633015</v>
      </c>
      <c r="I40" s="36">
        <v>34714074</v>
      </c>
      <c r="J40" s="34">
        <v>0</v>
      </c>
      <c r="K40" s="34">
        <v>34714074</v>
      </c>
      <c r="L40" s="36">
        <v>8700731</v>
      </c>
      <c r="M40" s="34">
        <v>0</v>
      </c>
      <c r="N40" s="34">
        <v>8700731</v>
      </c>
      <c r="O40" s="36">
        <v>3782538</v>
      </c>
      <c r="P40" s="34">
        <v>0</v>
      </c>
      <c r="Q40" s="34">
        <v>3782538</v>
      </c>
      <c r="R40" s="36">
        <v>8249495</v>
      </c>
      <c r="S40" s="34">
        <v>0</v>
      </c>
      <c r="T40" s="34">
        <v>8249495</v>
      </c>
      <c r="U40" s="36">
        <v>3452822</v>
      </c>
      <c r="V40" s="34">
        <v>0</v>
      </c>
      <c r="W40" s="34">
        <v>3452822</v>
      </c>
      <c r="X40" s="36">
        <v>-525444</v>
      </c>
      <c r="Y40" s="34">
        <v>0</v>
      </c>
      <c r="Z40" s="34">
        <v>-525444</v>
      </c>
      <c r="AA40" s="36">
        <v>1340594</v>
      </c>
      <c r="AB40" s="34">
        <v>0</v>
      </c>
      <c r="AC40" s="34">
        <v>1340594</v>
      </c>
      <c r="AD40" s="36">
        <v>-440024</v>
      </c>
      <c r="AE40" s="34">
        <v>0</v>
      </c>
      <c r="AF40" s="34">
        <v>-440024</v>
      </c>
      <c r="AG40" s="25" t="s">
        <v>482</v>
      </c>
      <c r="AH40" s="26" t="s">
        <v>450</v>
      </c>
    </row>
    <row r="41" spans="1:34" ht="15.5" x14ac:dyDescent="0.35">
      <c r="A41" s="45" t="s">
        <v>451</v>
      </c>
      <c r="B41" s="24" t="s">
        <v>441</v>
      </c>
      <c r="C41" s="36">
        <f t="shared" si="1"/>
        <v>27076237</v>
      </c>
      <c r="D41" s="34">
        <f t="shared" si="2"/>
        <v>0</v>
      </c>
      <c r="E41" s="34">
        <f t="shared" si="3"/>
        <v>27076237</v>
      </c>
      <c r="F41" s="36">
        <v>7846456</v>
      </c>
      <c r="G41" s="34">
        <v>0</v>
      </c>
      <c r="H41" s="34">
        <v>7846456</v>
      </c>
      <c r="I41" s="36">
        <v>10491129</v>
      </c>
      <c r="J41" s="34">
        <v>0</v>
      </c>
      <c r="K41" s="34">
        <v>10491129</v>
      </c>
      <c r="L41" s="36">
        <v>5210097</v>
      </c>
      <c r="M41" s="34">
        <v>0</v>
      </c>
      <c r="N41" s="34">
        <v>5210097</v>
      </c>
      <c r="O41" s="36">
        <v>717649</v>
      </c>
      <c r="P41" s="34">
        <v>0</v>
      </c>
      <c r="Q41" s="34">
        <v>717649</v>
      </c>
      <c r="R41" s="36">
        <v>1867135</v>
      </c>
      <c r="S41" s="34">
        <v>0</v>
      </c>
      <c r="T41" s="34">
        <v>1867135</v>
      </c>
      <c r="U41" s="36">
        <v>1009715</v>
      </c>
      <c r="V41" s="34">
        <v>0</v>
      </c>
      <c r="W41" s="34">
        <v>1009715</v>
      </c>
      <c r="X41" s="36">
        <v>-331267</v>
      </c>
      <c r="Y41" s="34">
        <v>0</v>
      </c>
      <c r="Z41" s="34">
        <v>-331267</v>
      </c>
      <c r="AA41" s="36">
        <v>360967</v>
      </c>
      <c r="AB41" s="34">
        <v>0</v>
      </c>
      <c r="AC41" s="34">
        <v>360967</v>
      </c>
      <c r="AD41" s="36">
        <v>-95644</v>
      </c>
      <c r="AE41" s="34">
        <v>0</v>
      </c>
      <c r="AF41" s="34">
        <v>-95644</v>
      </c>
      <c r="AG41" s="25" t="s">
        <v>483</v>
      </c>
      <c r="AH41" s="26" t="s">
        <v>451</v>
      </c>
    </row>
    <row r="42" spans="1:34" ht="15.5" x14ac:dyDescent="0.35">
      <c r="A42" s="45" t="s">
        <v>452</v>
      </c>
      <c r="B42" s="24" t="s">
        <v>338</v>
      </c>
      <c r="C42" s="36"/>
      <c r="D42" s="34"/>
      <c r="E42" s="34"/>
      <c r="F42" s="36"/>
      <c r="G42" s="34"/>
      <c r="H42" s="34"/>
      <c r="I42" s="36">
        <v>0</v>
      </c>
      <c r="J42" s="34">
        <v>0</v>
      </c>
      <c r="K42" s="34">
        <v>0</v>
      </c>
      <c r="L42" s="36"/>
      <c r="M42" s="34"/>
      <c r="N42" s="34"/>
      <c r="O42" s="36">
        <v>0</v>
      </c>
      <c r="P42" s="34">
        <v>0</v>
      </c>
      <c r="Q42" s="34">
        <v>0</v>
      </c>
      <c r="R42" s="36">
        <v>0</v>
      </c>
      <c r="S42" s="34">
        <v>0</v>
      </c>
      <c r="T42" s="34">
        <v>0</v>
      </c>
      <c r="U42" s="36"/>
      <c r="V42" s="34"/>
      <c r="W42" s="34"/>
      <c r="X42" s="36">
        <v>0</v>
      </c>
      <c r="Y42" s="34">
        <v>0</v>
      </c>
      <c r="Z42" s="34">
        <v>0</v>
      </c>
      <c r="AA42" s="36">
        <v>0</v>
      </c>
      <c r="AB42" s="34">
        <v>0</v>
      </c>
      <c r="AC42" s="34">
        <v>0</v>
      </c>
      <c r="AD42" s="36"/>
      <c r="AE42" s="34"/>
      <c r="AF42" s="34"/>
      <c r="AG42" s="25" t="s">
        <v>484</v>
      </c>
      <c r="AH42" s="26" t="s">
        <v>452</v>
      </c>
    </row>
    <row r="43" spans="1:34" ht="15.5" x14ac:dyDescent="0.35">
      <c r="A43" s="40"/>
      <c r="B43" s="24"/>
      <c r="C43" s="36"/>
      <c r="D43" s="34"/>
      <c r="E43" s="34"/>
      <c r="F43" s="36"/>
      <c r="G43" s="34"/>
      <c r="H43" s="34"/>
      <c r="I43" s="36"/>
      <c r="J43" s="34"/>
      <c r="K43" s="34"/>
      <c r="L43" s="36"/>
      <c r="M43" s="34"/>
      <c r="N43" s="34"/>
      <c r="O43" s="36"/>
      <c r="P43" s="34"/>
      <c r="Q43" s="34"/>
      <c r="R43" s="36"/>
      <c r="S43" s="34"/>
      <c r="T43" s="34"/>
      <c r="U43" s="36"/>
      <c r="V43" s="34"/>
      <c r="W43" s="34"/>
      <c r="X43" s="36"/>
      <c r="Y43" s="34"/>
      <c r="Z43" s="34"/>
      <c r="AA43" s="36"/>
      <c r="AB43" s="34"/>
      <c r="AC43" s="34"/>
      <c r="AD43" s="36"/>
      <c r="AE43" s="34"/>
      <c r="AF43" s="34"/>
      <c r="AG43" s="25"/>
      <c r="AH43" s="41"/>
    </row>
    <row r="44" spans="1:34" s="44" customFormat="1" ht="15.5" x14ac:dyDescent="0.35">
      <c r="A44" s="42"/>
      <c r="B44" s="16" t="s">
        <v>442</v>
      </c>
      <c r="C44" s="35">
        <f>+F44+I44+L44+O44+R44+U44+X44+AD44+AA44</f>
        <v>1509134707</v>
      </c>
      <c r="D44" s="35">
        <f>+G44+J44+M44+P44+S44+V44+AB44+AE44+Y44</f>
        <v>1481054743</v>
      </c>
      <c r="E44" s="35">
        <f>+H44+K44+N44+Q44+T44+W44+AC44+AF44+Z44</f>
        <v>2990189450</v>
      </c>
      <c r="F44" s="35">
        <v>167520571</v>
      </c>
      <c r="G44" s="35">
        <v>183135985</v>
      </c>
      <c r="H44" s="127">
        <v>350656556</v>
      </c>
      <c r="I44" s="35">
        <v>443971140</v>
      </c>
      <c r="J44" s="35">
        <v>513994294</v>
      </c>
      <c r="K44" s="127">
        <v>957965434</v>
      </c>
      <c r="L44" s="35">
        <v>116075920</v>
      </c>
      <c r="M44" s="35">
        <v>129689744</v>
      </c>
      <c r="N44" s="127">
        <v>245765664</v>
      </c>
      <c r="O44" s="35">
        <v>185386915</v>
      </c>
      <c r="P44" s="35">
        <v>141160340</v>
      </c>
      <c r="Q44" s="127">
        <v>326547255</v>
      </c>
      <c r="R44" s="35">
        <v>254939218</v>
      </c>
      <c r="S44" s="35">
        <v>228925863</v>
      </c>
      <c r="T44" s="127">
        <v>483865081</v>
      </c>
      <c r="U44" s="35">
        <v>297242049</v>
      </c>
      <c r="V44" s="35">
        <v>263649525</v>
      </c>
      <c r="W44" s="127">
        <v>560891574</v>
      </c>
      <c r="X44" s="35">
        <v>11545161</v>
      </c>
      <c r="Y44" s="35">
        <v>315431</v>
      </c>
      <c r="Z44" s="127">
        <v>11860592</v>
      </c>
      <c r="AA44" s="35">
        <v>19801295</v>
      </c>
      <c r="AB44" s="35">
        <v>18450383</v>
      </c>
      <c r="AC44" s="127">
        <v>38251678</v>
      </c>
      <c r="AD44" s="35">
        <v>12652438</v>
      </c>
      <c r="AE44" s="35">
        <v>1733178</v>
      </c>
      <c r="AF44" s="127">
        <v>14385616</v>
      </c>
      <c r="AG44" s="1" t="s">
        <v>453</v>
      </c>
      <c r="AH44" s="43"/>
    </row>
  </sheetData>
  <mergeCells count="10">
    <mergeCell ref="AD1:AF1"/>
    <mergeCell ref="AA1:AC1"/>
    <mergeCell ref="X1:Z1"/>
    <mergeCell ref="U1:W1"/>
    <mergeCell ref="C1:E1"/>
    <mergeCell ref="F1:H1"/>
    <mergeCell ref="I1:K1"/>
    <mergeCell ref="O1:Q1"/>
    <mergeCell ref="R1:T1"/>
    <mergeCell ref="L1:N1"/>
  </mergeCells>
  <pageMargins left="0.7" right="0.7" top="0.75" bottom="0.75" header="0.3" footer="0.3"/>
  <pageSetup paperSize="9" scale="35" orientation="portrait" r:id="rId1"/>
  <colBreaks count="2" manualBreakCount="2">
    <brk id="5" max="1048575" man="1"/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B134"/>
  <sheetViews>
    <sheetView tabSelected="1" zoomScale="75" zoomScaleNormal="75" zoomScaleSheetLayoutView="55" workbookViewId="0">
      <pane xSplit="2" ySplit="1" topLeftCell="F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0" defaultRowHeight="14" zeroHeight="1" x14ac:dyDescent="0.35"/>
  <cols>
    <col min="1" max="1" width="7.54296875" style="11" bestFit="1" customWidth="1"/>
    <col min="2" max="2" width="73.7265625" style="39" bestFit="1" customWidth="1"/>
    <col min="3" max="25" width="18.7265625" style="46" customWidth="1"/>
    <col min="26" max="26" width="18.7265625" style="121" customWidth="1"/>
    <col min="27" max="31" width="18.7265625" style="46" customWidth="1"/>
    <col min="32" max="32" width="18.7265625" style="121" customWidth="1"/>
    <col min="33" max="33" width="87.7265625" style="11" bestFit="1" customWidth="1"/>
    <col min="34" max="34" width="9.1796875" style="38" customWidth="1"/>
    <col min="35" max="54" width="0" style="38" hidden="1" customWidth="1"/>
    <col min="55" max="16384" width="9.1796875" style="38" hidden="1"/>
  </cols>
  <sheetData>
    <row r="1" spans="1:34" ht="57" customHeight="1" x14ac:dyDescent="0.35">
      <c r="B1" s="14">
        <f>+'Varlıklar - Assets'!B1</f>
        <v>45747</v>
      </c>
      <c r="C1" s="144" t="s">
        <v>0</v>
      </c>
      <c r="D1" s="143"/>
      <c r="E1" s="143"/>
      <c r="F1" s="144" t="s">
        <v>1</v>
      </c>
      <c r="G1" s="143"/>
      <c r="H1" s="143"/>
      <c r="I1" s="144" t="s">
        <v>2</v>
      </c>
      <c r="J1" s="143"/>
      <c r="K1" s="143"/>
      <c r="L1" s="144" t="s">
        <v>614</v>
      </c>
      <c r="M1" s="143"/>
      <c r="N1" s="143"/>
      <c r="O1" s="144" t="s">
        <v>3</v>
      </c>
      <c r="P1" s="143"/>
      <c r="Q1" s="143"/>
      <c r="R1" s="144" t="s">
        <v>346</v>
      </c>
      <c r="S1" s="143"/>
      <c r="T1" s="143"/>
      <c r="U1" s="144" t="s">
        <v>345</v>
      </c>
      <c r="V1" s="143"/>
      <c r="W1" s="143"/>
      <c r="X1" s="144" t="s">
        <v>631</v>
      </c>
      <c r="Y1" s="143"/>
      <c r="Z1" s="145"/>
      <c r="AA1" s="144" t="s">
        <v>633</v>
      </c>
      <c r="AB1" s="143"/>
      <c r="AC1" s="143"/>
      <c r="AD1" s="144" t="s">
        <v>635</v>
      </c>
      <c r="AE1" s="143"/>
      <c r="AF1" s="145"/>
      <c r="AG1" s="8" t="str">
        <f>+'Varlıklar - Assets'!AG1</f>
        <v>DECEMBER 2024</v>
      </c>
    </row>
    <row r="2" spans="1:34" ht="15.5" x14ac:dyDescent="0.35">
      <c r="B2" s="16" t="s">
        <v>341</v>
      </c>
      <c r="C2" s="2" t="s">
        <v>4</v>
      </c>
      <c r="D2" s="47" t="s">
        <v>5</v>
      </c>
      <c r="E2" s="47" t="s">
        <v>6</v>
      </c>
      <c r="F2" s="2" t="s">
        <v>4</v>
      </c>
      <c r="G2" s="47" t="s">
        <v>5</v>
      </c>
      <c r="H2" s="47" t="s">
        <v>6</v>
      </c>
      <c r="I2" s="2" t="s">
        <v>4</v>
      </c>
      <c r="J2" s="47" t="s">
        <v>5</v>
      </c>
      <c r="K2" s="47" t="s">
        <v>6</v>
      </c>
      <c r="L2" s="2" t="s">
        <v>4</v>
      </c>
      <c r="M2" s="47" t="s">
        <v>5</v>
      </c>
      <c r="N2" s="47" t="s">
        <v>6</v>
      </c>
      <c r="O2" s="2" t="s">
        <v>4</v>
      </c>
      <c r="P2" s="47" t="s">
        <v>5</v>
      </c>
      <c r="Q2" s="47" t="s">
        <v>6</v>
      </c>
      <c r="R2" s="2" t="s">
        <v>4</v>
      </c>
      <c r="S2" s="47" t="s">
        <v>5</v>
      </c>
      <c r="T2" s="47" t="s">
        <v>6</v>
      </c>
      <c r="U2" s="2" t="s">
        <v>4</v>
      </c>
      <c r="V2" s="47" t="s">
        <v>5</v>
      </c>
      <c r="W2" s="47" t="s">
        <v>6</v>
      </c>
      <c r="X2" s="2" t="s">
        <v>4</v>
      </c>
      <c r="Y2" s="47" t="s">
        <v>5</v>
      </c>
      <c r="Z2" s="120" t="s">
        <v>6</v>
      </c>
      <c r="AA2" s="2" t="s">
        <v>4</v>
      </c>
      <c r="AB2" s="47" t="s">
        <v>5</v>
      </c>
      <c r="AC2" s="47" t="s">
        <v>6</v>
      </c>
      <c r="AD2" s="2" t="s">
        <v>4</v>
      </c>
      <c r="AE2" s="47" t="s">
        <v>5</v>
      </c>
      <c r="AF2" s="120" t="s">
        <v>6</v>
      </c>
      <c r="AG2" s="1" t="s">
        <v>342</v>
      </c>
    </row>
    <row r="3" spans="1:34" s="101" customFormat="1" ht="15.5" x14ac:dyDescent="0.35">
      <c r="A3" s="109" t="s">
        <v>50</v>
      </c>
      <c r="B3" s="110" t="s">
        <v>51</v>
      </c>
      <c r="C3" s="111">
        <f>+F3+I3+L3+O3+R3+U3+X3+AA3+AD3</f>
        <v>847181524</v>
      </c>
      <c r="D3" s="112">
        <f t="shared" ref="D3:E3" si="0">+G3+J3+M3+P3+S3+V3+Y3+AB3+AE3</f>
        <v>1220041013</v>
      </c>
      <c r="E3" s="112">
        <f t="shared" si="0"/>
        <v>2067222537</v>
      </c>
      <c r="F3" s="128">
        <v>54403670</v>
      </c>
      <c r="G3" s="129">
        <v>64233678</v>
      </c>
      <c r="H3" s="129">
        <v>118637348</v>
      </c>
      <c r="I3" s="128">
        <v>311088844</v>
      </c>
      <c r="J3" s="129">
        <v>457370202</v>
      </c>
      <c r="K3" s="129">
        <v>768459046</v>
      </c>
      <c r="L3" s="128">
        <v>30871928</v>
      </c>
      <c r="M3" s="129">
        <v>24223071</v>
      </c>
      <c r="N3" s="129">
        <v>55094999</v>
      </c>
      <c r="O3" s="128">
        <v>189746250</v>
      </c>
      <c r="P3" s="129">
        <v>282241887</v>
      </c>
      <c r="Q3" s="129">
        <v>471988137</v>
      </c>
      <c r="R3" s="128">
        <v>130648582</v>
      </c>
      <c r="S3" s="129">
        <v>179998002</v>
      </c>
      <c r="T3" s="129">
        <v>310646584</v>
      </c>
      <c r="U3" s="128">
        <v>94996272</v>
      </c>
      <c r="V3" s="129">
        <v>71956005</v>
      </c>
      <c r="W3" s="133">
        <v>166952277</v>
      </c>
      <c r="X3" s="128">
        <v>10740418</v>
      </c>
      <c r="Y3" s="129">
        <v>4097514</v>
      </c>
      <c r="Z3" s="129">
        <v>14837932</v>
      </c>
      <c r="AA3" s="128">
        <v>1515048</v>
      </c>
      <c r="AB3" s="129">
        <v>3288587</v>
      </c>
      <c r="AC3" s="133">
        <v>4803635</v>
      </c>
      <c r="AD3" s="128">
        <v>23170512</v>
      </c>
      <c r="AE3" s="129">
        <v>132632067</v>
      </c>
      <c r="AF3" s="129">
        <v>155802579</v>
      </c>
      <c r="AG3" s="109" t="s">
        <v>52</v>
      </c>
      <c r="AH3" s="113" t="s">
        <v>50</v>
      </c>
    </row>
    <row r="4" spans="1:34" s="101" customFormat="1" ht="15.5" x14ac:dyDescent="0.35">
      <c r="A4" s="109" t="s">
        <v>7</v>
      </c>
      <c r="B4" s="110" t="s">
        <v>53</v>
      </c>
      <c r="C4" s="111">
        <f t="shared" ref="C4:C66" si="1">+F4+I4+L4+O4+R4+U4+X4+AA4+AD4</f>
        <v>312367502</v>
      </c>
      <c r="D4" s="112">
        <f t="shared" ref="D4:D66" si="2">+G4+J4+M4+P4+S4+V4+Y4+AB4+AE4</f>
        <v>216071908</v>
      </c>
      <c r="E4" s="112">
        <f t="shared" ref="E4:E66" si="3">+H4+K4+N4+Q4+T4+W4+Z4+AC4+AF4</f>
        <v>528439410</v>
      </c>
      <c r="F4" s="128">
        <v>26725750</v>
      </c>
      <c r="G4" s="129">
        <v>18512585</v>
      </c>
      <c r="H4" s="129">
        <v>45238335</v>
      </c>
      <c r="I4" s="128">
        <v>77735681</v>
      </c>
      <c r="J4" s="129">
        <v>43741076</v>
      </c>
      <c r="K4" s="129">
        <v>121476757</v>
      </c>
      <c r="L4" s="128">
        <v>24680706</v>
      </c>
      <c r="M4" s="129">
        <v>10885444</v>
      </c>
      <c r="N4" s="129">
        <v>35566150</v>
      </c>
      <c r="O4" s="128">
        <v>29391353</v>
      </c>
      <c r="P4" s="129">
        <v>22655076</v>
      </c>
      <c r="Q4" s="129">
        <v>52046429</v>
      </c>
      <c r="R4" s="128">
        <v>73379456</v>
      </c>
      <c r="S4" s="129">
        <v>56324128</v>
      </c>
      <c r="T4" s="129">
        <v>129703584</v>
      </c>
      <c r="U4" s="128">
        <v>71158240</v>
      </c>
      <c r="V4" s="129">
        <v>58569661</v>
      </c>
      <c r="W4" s="133">
        <v>129727901</v>
      </c>
      <c r="X4" s="128">
        <v>0</v>
      </c>
      <c r="Y4" s="129">
        <v>0</v>
      </c>
      <c r="Z4" s="129">
        <v>0</v>
      </c>
      <c r="AA4" s="128">
        <v>472468</v>
      </c>
      <c r="AB4" s="129">
        <v>2123199</v>
      </c>
      <c r="AC4" s="133">
        <v>2595667</v>
      </c>
      <c r="AD4" s="128">
        <v>8823848</v>
      </c>
      <c r="AE4" s="129">
        <v>3260739</v>
      </c>
      <c r="AF4" s="129">
        <v>12084587</v>
      </c>
      <c r="AG4" s="109" t="s">
        <v>54</v>
      </c>
      <c r="AH4" s="113" t="s">
        <v>7</v>
      </c>
    </row>
    <row r="5" spans="1:34" ht="15.5" x14ac:dyDescent="0.35">
      <c r="A5" s="48" t="s">
        <v>55</v>
      </c>
      <c r="B5" s="49" t="s">
        <v>56</v>
      </c>
      <c r="C5" s="69">
        <f t="shared" si="1"/>
        <v>305276478</v>
      </c>
      <c r="D5" s="66">
        <f t="shared" si="2"/>
        <v>148530336</v>
      </c>
      <c r="E5" s="66">
        <f t="shared" si="3"/>
        <v>453806814</v>
      </c>
      <c r="F5" s="130">
        <v>26540008</v>
      </c>
      <c r="G5" s="131">
        <v>11495647</v>
      </c>
      <c r="H5" s="131">
        <v>38035655</v>
      </c>
      <c r="I5" s="130">
        <v>71521337</v>
      </c>
      <c r="J5" s="131">
        <v>23525899</v>
      </c>
      <c r="K5" s="131">
        <v>95047236</v>
      </c>
      <c r="L5" s="130">
        <v>24674278</v>
      </c>
      <c r="M5" s="131">
        <v>8153710</v>
      </c>
      <c r="N5" s="131">
        <v>32827988</v>
      </c>
      <c r="O5" s="130">
        <v>28925103</v>
      </c>
      <c r="P5" s="131">
        <v>11379884</v>
      </c>
      <c r="Q5" s="131">
        <v>40304987</v>
      </c>
      <c r="R5" s="130">
        <v>73273331</v>
      </c>
      <c r="S5" s="131">
        <v>45232681</v>
      </c>
      <c r="T5" s="131">
        <v>118506012</v>
      </c>
      <c r="U5" s="130">
        <v>71046105</v>
      </c>
      <c r="V5" s="131">
        <v>43613188</v>
      </c>
      <c r="W5" s="132">
        <v>114659293</v>
      </c>
      <c r="X5" s="130">
        <v>0</v>
      </c>
      <c r="Y5" s="131">
        <v>0</v>
      </c>
      <c r="Z5" s="131">
        <v>0</v>
      </c>
      <c r="AA5" s="130">
        <v>472468</v>
      </c>
      <c r="AB5" s="131">
        <v>1868588</v>
      </c>
      <c r="AC5" s="132">
        <v>2341056</v>
      </c>
      <c r="AD5" s="130">
        <v>8823848</v>
      </c>
      <c r="AE5" s="131">
        <v>3260739</v>
      </c>
      <c r="AF5" s="131">
        <v>12084587</v>
      </c>
      <c r="AG5" s="48" t="s">
        <v>57</v>
      </c>
      <c r="AH5" s="50" t="s">
        <v>55</v>
      </c>
    </row>
    <row r="6" spans="1:34" ht="15.5" x14ac:dyDescent="0.35">
      <c r="A6" s="51" t="s">
        <v>58</v>
      </c>
      <c r="B6" s="49" t="s">
        <v>59</v>
      </c>
      <c r="C6" s="69">
        <f t="shared" si="1"/>
        <v>9155708</v>
      </c>
      <c r="D6" s="66">
        <f t="shared" si="2"/>
        <v>32340743</v>
      </c>
      <c r="E6" s="66">
        <f t="shared" si="3"/>
        <v>41496451</v>
      </c>
      <c r="F6" s="130">
        <v>2385464</v>
      </c>
      <c r="G6" s="131">
        <v>600481</v>
      </c>
      <c r="H6" s="131">
        <v>2985945</v>
      </c>
      <c r="I6" s="130">
        <v>1003865</v>
      </c>
      <c r="J6" s="131">
        <v>27761</v>
      </c>
      <c r="K6" s="131">
        <v>1031626</v>
      </c>
      <c r="L6" s="130">
        <v>0</v>
      </c>
      <c r="M6" s="131">
        <v>0</v>
      </c>
      <c r="N6" s="131">
        <v>0</v>
      </c>
      <c r="O6" s="130">
        <v>333418</v>
      </c>
      <c r="P6" s="131">
        <v>0</v>
      </c>
      <c r="Q6" s="131">
        <v>333418</v>
      </c>
      <c r="R6" s="130">
        <v>631816</v>
      </c>
      <c r="S6" s="131">
        <v>6890</v>
      </c>
      <c r="T6" s="131">
        <v>638706</v>
      </c>
      <c r="U6" s="130">
        <v>530887</v>
      </c>
      <c r="V6" s="131">
        <v>31540669</v>
      </c>
      <c r="W6" s="132">
        <v>32071556</v>
      </c>
      <c r="X6" s="130">
        <v>0</v>
      </c>
      <c r="Y6" s="131">
        <v>0</v>
      </c>
      <c r="Z6" s="131">
        <v>0</v>
      </c>
      <c r="AA6" s="130">
        <v>0</v>
      </c>
      <c r="AB6" s="131">
        <v>0</v>
      </c>
      <c r="AC6" s="132">
        <v>0</v>
      </c>
      <c r="AD6" s="130">
        <v>4270258</v>
      </c>
      <c r="AE6" s="131">
        <v>164942</v>
      </c>
      <c r="AF6" s="131">
        <v>4435200</v>
      </c>
      <c r="AG6" s="51" t="s">
        <v>60</v>
      </c>
      <c r="AH6" s="52" t="s">
        <v>58</v>
      </c>
    </row>
    <row r="7" spans="1:34" ht="15.5" x14ac:dyDescent="0.35">
      <c r="A7" s="48" t="s">
        <v>61</v>
      </c>
      <c r="B7" s="49" t="s">
        <v>62</v>
      </c>
      <c r="C7" s="69">
        <f t="shared" si="1"/>
        <v>62746144</v>
      </c>
      <c r="D7" s="66">
        <f t="shared" si="2"/>
        <v>11952931</v>
      </c>
      <c r="E7" s="66">
        <f t="shared" si="3"/>
        <v>74699075</v>
      </c>
      <c r="F7" s="130">
        <v>8540</v>
      </c>
      <c r="G7" s="131">
        <v>3884965</v>
      </c>
      <c r="H7" s="131">
        <v>3893505</v>
      </c>
      <c r="I7" s="130">
        <v>3078216</v>
      </c>
      <c r="J7" s="131">
        <v>271030</v>
      </c>
      <c r="K7" s="131">
        <v>3349246</v>
      </c>
      <c r="L7" s="130">
        <v>0</v>
      </c>
      <c r="M7" s="131">
        <v>0</v>
      </c>
      <c r="N7" s="131">
        <v>0</v>
      </c>
      <c r="O7" s="130">
        <v>0</v>
      </c>
      <c r="P7" s="131">
        <v>0</v>
      </c>
      <c r="Q7" s="131">
        <v>0</v>
      </c>
      <c r="R7" s="130">
        <v>0</v>
      </c>
      <c r="S7" s="131">
        <v>7796936</v>
      </c>
      <c r="T7" s="131">
        <v>7796936</v>
      </c>
      <c r="U7" s="130">
        <v>59659388</v>
      </c>
      <c r="V7" s="131">
        <v>0</v>
      </c>
      <c r="W7" s="132">
        <v>59659388</v>
      </c>
      <c r="X7" s="130">
        <v>0</v>
      </c>
      <c r="Y7" s="131">
        <v>0</v>
      </c>
      <c r="Z7" s="131">
        <v>0</v>
      </c>
      <c r="AA7" s="130">
        <v>0</v>
      </c>
      <c r="AB7" s="131">
        <v>0</v>
      </c>
      <c r="AC7" s="132">
        <v>0</v>
      </c>
      <c r="AD7" s="130">
        <v>0</v>
      </c>
      <c r="AE7" s="131">
        <v>0</v>
      </c>
      <c r="AF7" s="131">
        <v>0</v>
      </c>
      <c r="AG7" s="48" t="s">
        <v>63</v>
      </c>
      <c r="AH7" s="50" t="s">
        <v>61</v>
      </c>
    </row>
    <row r="8" spans="1:34" ht="15.5" x14ac:dyDescent="0.35">
      <c r="A8" s="48" t="s">
        <v>64</v>
      </c>
      <c r="B8" s="49" t="s">
        <v>65</v>
      </c>
      <c r="C8" s="69">
        <f t="shared" si="1"/>
        <v>233374626</v>
      </c>
      <c r="D8" s="66">
        <f t="shared" si="2"/>
        <v>104236662</v>
      </c>
      <c r="E8" s="66">
        <f t="shared" si="3"/>
        <v>337611288</v>
      </c>
      <c r="F8" s="130">
        <v>24146004</v>
      </c>
      <c r="G8" s="131">
        <v>7010201</v>
      </c>
      <c r="H8" s="131">
        <v>31156205</v>
      </c>
      <c r="I8" s="130">
        <v>67439256</v>
      </c>
      <c r="J8" s="131">
        <v>23227108</v>
      </c>
      <c r="K8" s="131">
        <v>90666364</v>
      </c>
      <c r="L8" s="130">
        <v>24674278</v>
      </c>
      <c r="M8" s="131">
        <v>8153710</v>
      </c>
      <c r="N8" s="131">
        <v>32827988</v>
      </c>
      <c r="O8" s="130">
        <v>28591685</v>
      </c>
      <c r="P8" s="131">
        <v>11379884</v>
      </c>
      <c r="Q8" s="131">
        <v>39971569</v>
      </c>
      <c r="R8" s="130">
        <v>72641515</v>
      </c>
      <c r="S8" s="131">
        <v>37428855</v>
      </c>
      <c r="T8" s="131">
        <v>110070370</v>
      </c>
      <c r="U8" s="130">
        <v>10855830</v>
      </c>
      <c r="V8" s="131">
        <v>12072519</v>
      </c>
      <c r="W8" s="132">
        <v>22928349</v>
      </c>
      <c r="X8" s="130">
        <v>0</v>
      </c>
      <c r="Y8" s="131">
        <v>0</v>
      </c>
      <c r="Z8" s="131">
        <v>0</v>
      </c>
      <c r="AA8" s="130">
        <v>472468</v>
      </c>
      <c r="AB8" s="131">
        <v>1868588</v>
      </c>
      <c r="AC8" s="132">
        <v>2341056</v>
      </c>
      <c r="AD8" s="130">
        <v>4553590</v>
      </c>
      <c r="AE8" s="131">
        <v>3095797</v>
      </c>
      <c r="AF8" s="131">
        <v>7649387</v>
      </c>
      <c r="AG8" s="48" t="s">
        <v>66</v>
      </c>
      <c r="AH8" s="50" t="s">
        <v>64</v>
      </c>
    </row>
    <row r="9" spans="1:34" ht="15.5" x14ac:dyDescent="0.35">
      <c r="A9" s="53" t="s">
        <v>67</v>
      </c>
      <c r="B9" s="49" t="s">
        <v>68</v>
      </c>
      <c r="C9" s="69">
        <f t="shared" si="1"/>
        <v>639585</v>
      </c>
      <c r="D9" s="66">
        <f t="shared" si="2"/>
        <v>2809427</v>
      </c>
      <c r="E9" s="66">
        <f t="shared" si="3"/>
        <v>3449012</v>
      </c>
      <c r="F9" s="130">
        <v>0</v>
      </c>
      <c r="G9" s="131">
        <v>173016</v>
      </c>
      <c r="H9" s="131">
        <v>173016</v>
      </c>
      <c r="I9" s="130">
        <v>101380</v>
      </c>
      <c r="J9" s="131">
        <v>904747</v>
      </c>
      <c r="K9" s="131">
        <v>1006127</v>
      </c>
      <c r="L9" s="130">
        <v>6428</v>
      </c>
      <c r="M9" s="131">
        <v>193412</v>
      </c>
      <c r="N9" s="131">
        <v>199840</v>
      </c>
      <c r="O9" s="130">
        <v>433890</v>
      </c>
      <c r="P9" s="131">
        <v>564382</v>
      </c>
      <c r="Q9" s="131">
        <v>998272</v>
      </c>
      <c r="R9" s="130">
        <v>97887</v>
      </c>
      <c r="S9" s="131">
        <v>323523</v>
      </c>
      <c r="T9" s="131">
        <v>421410</v>
      </c>
      <c r="U9" s="130">
        <v>0</v>
      </c>
      <c r="V9" s="131">
        <v>650347</v>
      </c>
      <c r="W9" s="132">
        <v>650347</v>
      </c>
      <c r="X9" s="130">
        <v>0</v>
      </c>
      <c r="Y9" s="131">
        <v>0</v>
      </c>
      <c r="Z9" s="131">
        <v>0</v>
      </c>
      <c r="AA9" s="130">
        <v>0</v>
      </c>
      <c r="AB9" s="131">
        <v>0</v>
      </c>
      <c r="AC9" s="132">
        <v>0</v>
      </c>
      <c r="AD9" s="130">
        <v>0</v>
      </c>
      <c r="AE9" s="131">
        <v>0</v>
      </c>
      <c r="AF9" s="131">
        <v>0</v>
      </c>
      <c r="AG9" s="53" t="s">
        <v>69</v>
      </c>
      <c r="AH9" s="54" t="s">
        <v>67</v>
      </c>
    </row>
    <row r="10" spans="1:34" ht="15.5" x14ac:dyDescent="0.35">
      <c r="A10" s="48" t="s">
        <v>70</v>
      </c>
      <c r="B10" s="49" t="s">
        <v>71</v>
      </c>
      <c r="C10" s="69">
        <f t="shared" si="1"/>
        <v>397589</v>
      </c>
      <c r="D10" s="66">
        <f t="shared" si="2"/>
        <v>2809427</v>
      </c>
      <c r="E10" s="66">
        <f t="shared" si="3"/>
        <v>3207016</v>
      </c>
      <c r="F10" s="130">
        <v>0</v>
      </c>
      <c r="G10" s="131">
        <v>173016</v>
      </c>
      <c r="H10" s="131">
        <v>173016</v>
      </c>
      <c r="I10" s="130">
        <v>101380</v>
      </c>
      <c r="J10" s="131">
        <v>904747</v>
      </c>
      <c r="K10" s="131">
        <v>1006127</v>
      </c>
      <c r="L10" s="130">
        <v>6428</v>
      </c>
      <c r="M10" s="131">
        <v>193412</v>
      </c>
      <c r="N10" s="131">
        <v>199840</v>
      </c>
      <c r="O10" s="130">
        <v>191894</v>
      </c>
      <c r="P10" s="131">
        <v>564382</v>
      </c>
      <c r="Q10" s="131">
        <v>756276</v>
      </c>
      <c r="R10" s="130">
        <v>97887</v>
      </c>
      <c r="S10" s="131">
        <v>323523</v>
      </c>
      <c r="T10" s="131">
        <v>421410</v>
      </c>
      <c r="U10" s="130">
        <v>0</v>
      </c>
      <c r="V10" s="131">
        <v>650347</v>
      </c>
      <c r="W10" s="132">
        <v>650347</v>
      </c>
      <c r="X10" s="130">
        <v>0</v>
      </c>
      <c r="Y10" s="131">
        <v>0</v>
      </c>
      <c r="Z10" s="131">
        <v>0</v>
      </c>
      <c r="AA10" s="130">
        <v>0</v>
      </c>
      <c r="AB10" s="131">
        <v>0</v>
      </c>
      <c r="AC10" s="132">
        <v>0</v>
      </c>
      <c r="AD10" s="130">
        <v>0</v>
      </c>
      <c r="AE10" s="131">
        <v>0</v>
      </c>
      <c r="AF10" s="131">
        <v>0</v>
      </c>
      <c r="AG10" s="48" t="s">
        <v>72</v>
      </c>
      <c r="AH10" s="50" t="s">
        <v>70</v>
      </c>
    </row>
    <row r="11" spans="1:34" ht="15.5" x14ac:dyDescent="0.35">
      <c r="A11" s="48" t="s">
        <v>73</v>
      </c>
      <c r="B11" s="49" t="s">
        <v>74</v>
      </c>
      <c r="C11" s="69">
        <f t="shared" si="1"/>
        <v>241996</v>
      </c>
      <c r="D11" s="66">
        <f t="shared" si="2"/>
        <v>0</v>
      </c>
      <c r="E11" s="66">
        <f t="shared" si="3"/>
        <v>241996</v>
      </c>
      <c r="F11" s="130">
        <v>0</v>
      </c>
      <c r="G11" s="131">
        <v>0</v>
      </c>
      <c r="H11" s="131">
        <v>0</v>
      </c>
      <c r="I11" s="130">
        <v>0</v>
      </c>
      <c r="J11" s="131">
        <v>0</v>
      </c>
      <c r="K11" s="131">
        <v>0</v>
      </c>
      <c r="L11" s="130">
        <v>0</v>
      </c>
      <c r="M11" s="131">
        <v>0</v>
      </c>
      <c r="N11" s="131">
        <v>0</v>
      </c>
      <c r="O11" s="130">
        <v>241996</v>
      </c>
      <c r="P11" s="131">
        <v>0</v>
      </c>
      <c r="Q11" s="131">
        <v>241996</v>
      </c>
      <c r="R11" s="130">
        <v>0</v>
      </c>
      <c r="S11" s="131">
        <v>0</v>
      </c>
      <c r="T11" s="131">
        <v>0</v>
      </c>
      <c r="U11" s="130">
        <v>0</v>
      </c>
      <c r="V11" s="131">
        <v>0</v>
      </c>
      <c r="W11" s="132">
        <v>0</v>
      </c>
      <c r="X11" s="130">
        <v>0</v>
      </c>
      <c r="Y11" s="131">
        <v>0</v>
      </c>
      <c r="Z11" s="131">
        <v>0</v>
      </c>
      <c r="AA11" s="130">
        <v>0</v>
      </c>
      <c r="AB11" s="131">
        <v>0</v>
      </c>
      <c r="AC11" s="132">
        <v>0</v>
      </c>
      <c r="AD11" s="130">
        <v>0</v>
      </c>
      <c r="AE11" s="131">
        <v>0</v>
      </c>
      <c r="AF11" s="131">
        <v>0</v>
      </c>
      <c r="AG11" s="48" t="s">
        <v>75</v>
      </c>
      <c r="AH11" s="50" t="s">
        <v>73</v>
      </c>
    </row>
    <row r="12" spans="1:34" ht="15.5" x14ac:dyDescent="0.35">
      <c r="A12" s="48" t="s">
        <v>76</v>
      </c>
      <c r="B12" s="49" t="s">
        <v>77</v>
      </c>
      <c r="C12" s="69">
        <f t="shared" si="1"/>
        <v>103296</v>
      </c>
      <c r="D12" s="66">
        <f t="shared" si="2"/>
        <v>64143027</v>
      </c>
      <c r="E12" s="66">
        <f t="shared" si="3"/>
        <v>64246323</v>
      </c>
      <c r="F12" s="130">
        <v>17034</v>
      </c>
      <c r="G12" s="131">
        <v>6788507</v>
      </c>
      <c r="H12" s="131">
        <v>6805541</v>
      </c>
      <c r="I12" s="130">
        <v>33031</v>
      </c>
      <c r="J12" s="131">
        <v>18896656</v>
      </c>
      <c r="K12" s="131">
        <v>18929687</v>
      </c>
      <c r="L12" s="130">
        <v>0</v>
      </c>
      <c r="M12" s="131">
        <v>2538322</v>
      </c>
      <c r="N12" s="131">
        <v>2538322</v>
      </c>
      <c r="O12" s="130">
        <v>32360</v>
      </c>
      <c r="P12" s="131">
        <v>10710810</v>
      </c>
      <c r="Q12" s="131">
        <v>10743170</v>
      </c>
      <c r="R12" s="130">
        <v>7879</v>
      </c>
      <c r="S12" s="131">
        <v>10667633</v>
      </c>
      <c r="T12" s="131">
        <v>10675512</v>
      </c>
      <c r="U12" s="130">
        <v>12992</v>
      </c>
      <c r="V12" s="131">
        <v>14286488</v>
      </c>
      <c r="W12" s="132">
        <v>14299480</v>
      </c>
      <c r="X12" s="130">
        <v>0</v>
      </c>
      <c r="Y12" s="131">
        <v>0</v>
      </c>
      <c r="Z12" s="131">
        <v>0</v>
      </c>
      <c r="AA12" s="130">
        <v>0</v>
      </c>
      <c r="AB12" s="131">
        <v>254611</v>
      </c>
      <c r="AC12" s="132">
        <v>254611</v>
      </c>
      <c r="AD12" s="130">
        <v>0</v>
      </c>
      <c r="AE12" s="131">
        <v>0</v>
      </c>
      <c r="AF12" s="131">
        <v>0</v>
      </c>
      <c r="AG12" s="48" t="s">
        <v>78</v>
      </c>
      <c r="AH12" s="50" t="s">
        <v>76</v>
      </c>
    </row>
    <row r="13" spans="1:34" ht="15.5" x14ac:dyDescent="0.35">
      <c r="A13" s="48" t="s">
        <v>79</v>
      </c>
      <c r="B13" s="49" t="s">
        <v>80</v>
      </c>
      <c r="C13" s="69">
        <f t="shared" si="1"/>
        <v>45352</v>
      </c>
      <c r="D13" s="66">
        <f t="shared" si="2"/>
        <v>30257195</v>
      </c>
      <c r="E13" s="66">
        <f t="shared" si="3"/>
        <v>30302547</v>
      </c>
      <c r="F13" s="130">
        <v>0</v>
      </c>
      <c r="G13" s="131">
        <v>0</v>
      </c>
      <c r="H13" s="131">
        <v>0</v>
      </c>
      <c r="I13" s="130">
        <v>0</v>
      </c>
      <c r="J13" s="131">
        <v>2466964</v>
      </c>
      <c r="K13" s="131">
        <v>2466964</v>
      </c>
      <c r="L13" s="130">
        <v>0</v>
      </c>
      <c r="M13" s="131">
        <v>2538322</v>
      </c>
      <c r="N13" s="131">
        <v>2538322</v>
      </c>
      <c r="O13" s="130">
        <v>32360</v>
      </c>
      <c r="P13" s="131">
        <v>10710810</v>
      </c>
      <c r="Q13" s="131">
        <v>10743170</v>
      </c>
      <c r="R13" s="130">
        <v>0</v>
      </c>
      <c r="S13" s="131">
        <v>0</v>
      </c>
      <c r="T13" s="131">
        <v>0</v>
      </c>
      <c r="U13" s="130">
        <v>12992</v>
      </c>
      <c r="V13" s="131">
        <v>14286488</v>
      </c>
      <c r="W13" s="132">
        <v>14299480</v>
      </c>
      <c r="X13" s="130">
        <v>0</v>
      </c>
      <c r="Y13" s="131">
        <v>0</v>
      </c>
      <c r="Z13" s="131">
        <v>0</v>
      </c>
      <c r="AA13" s="130">
        <v>0</v>
      </c>
      <c r="AB13" s="131">
        <v>254611</v>
      </c>
      <c r="AC13" s="132">
        <v>254611</v>
      </c>
      <c r="AD13" s="130">
        <v>0</v>
      </c>
      <c r="AE13" s="131">
        <v>0</v>
      </c>
      <c r="AF13" s="131">
        <v>0</v>
      </c>
      <c r="AG13" s="48" t="s">
        <v>81</v>
      </c>
      <c r="AH13" s="50" t="s">
        <v>79</v>
      </c>
    </row>
    <row r="14" spans="1:34" ht="15.5" x14ac:dyDescent="0.35">
      <c r="A14" s="48" t="s">
        <v>82</v>
      </c>
      <c r="B14" s="49" t="s">
        <v>83</v>
      </c>
      <c r="C14" s="69">
        <f t="shared" si="1"/>
        <v>57944</v>
      </c>
      <c r="D14" s="66">
        <f t="shared" si="2"/>
        <v>33885832</v>
      </c>
      <c r="E14" s="66">
        <f t="shared" si="3"/>
        <v>33943776</v>
      </c>
      <c r="F14" s="130">
        <v>17034</v>
      </c>
      <c r="G14" s="131">
        <v>6788507</v>
      </c>
      <c r="H14" s="131">
        <v>6805541</v>
      </c>
      <c r="I14" s="130">
        <v>33031</v>
      </c>
      <c r="J14" s="131">
        <v>16429692</v>
      </c>
      <c r="K14" s="131">
        <v>16462723</v>
      </c>
      <c r="L14" s="130">
        <v>0</v>
      </c>
      <c r="M14" s="131">
        <v>0</v>
      </c>
      <c r="N14" s="131">
        <v>0</v>
      </c>
      <c r="O14" s="130">
        <v>0</v>
      </c>
      <c r="P14" s="131">
        <v>0</v>
      </c>
      <c r="Q14" s="131">
        <v>0</v>
      </c>
      <c r="R14" s="130">
        <v>7879</v>
      </c>
      <c r="S14" s="131">
        <v>10667633</v>
      </c>
      <c r="T14" s="131">
        <v>10675512</v>
      </c>
      <c r="U14" s="130">
        <v>0</v>
      </c>
      <c r="V14" s="131">
        <v>0</v>
      </c>
      <c r="W14" s="132">
        <v>0</v>
      </c>
      <c r="X14" s="130">
        <v>0</v>
      </c>
      <c r="Y14" s="131">
        <v>0</v>
      </c>
      <c r="Z14" s="131">
        <v>0</v>
      </c>
      <c r="AA14" s="130">
        <v>0</v>
      </c>
      <c r="AB14" s="131">
        <v>0</v>
      </c>
      <c r="AC14" s="132">
        <v>0</v>
      </c>
      <c r="AD14" s="130">
        <v>0</v>
      </c>
      <c r="AE14" s="131">
        <v>0</v>
      </c>
      <c r="AF14" s="131">
        <v>0</v>
      </c>
      <c r="AG14" s="48" t="s">
        <v>84</v>
      </c>
      <c r="AH14" s="50" t="s">
        <v>82</v>
      </c>
    </row>
    <row r="15" spans="1:34" ht="15.5" x14ac:dyDescent="0.35">
      <c r="A15" s="48" t="s">
        <v>85</v>
      </c>
      <c r="B15" s="49" t="s">
        <v>86</v>
      </c>
      <c r="C15" s="69">
        <f t="shared" si="1"/>
        <v>0</v>
      </c>
      <c r="D15" s="66">
        <f t="shared" si="2"/>
        <v>0</v>
      </c>
      <c r="E15" s="66">
        <f t="shared" si="3"/>
        <v>0</v>
      </c>
      <c r="F15" s="130">
        <v>0</v>
      </c>
      <c r="G15" s="131">
        <v>0</v>
      </c>
      <c r="H15" s="131">
        <v>0</v>
      </c>
      <c r="I15" s="130">
        <v>0</v>
      </c>
      <c r="J15" s="131">
        <v>0</v>
      </c>
      <c r="K15" s="131">
        <v>0</v>
      </c>
      <c r="L15" s="130">
        <v>0</v>
      </c>
      <c r="M15" s="131">
        <v>0</v>
      </c>
      <c r="N15" s="131">
        <v>0</v>
      </c>
      <c r="O15" s="130">
        <v>0</v>
      </c>
      <c r="P15" s="131">
        <v>0</v>
      </c>
      <c r="Q15" s="131">
        <v>0</v>
      </c>
      <c r="R15" s="130">
        <v>0</v>
      </c>
      <c r="S15" s="131">
        <v>0</v>
      </c>
      <c r="T15" s="131">
        <v>0</v>
      </c>
      <c r="U15" s="130">
        <v>0</v>
      </c>
      <c r="V15" s="131">
        <v>0</v>
      </c>
      <c r="W15" s="132">
        <v>0</v>
      </c>
      <c r="X15" s="130">
        <v>0</v>
      </c>
      <c r="Y15" s="131">
        <v>0</v>
      </c>
      <c r="Z15" s="131">
        <v>0</v>
      </c>
      <c r="AA15" s="130">
        <v>0</v>
      </c>
      <c r="AB15" s="131">
        <v>0</v>
      </c>
      <c r="AC15" s="132">
        <v>0</v>
      </c>
      <c r="AD15" s="130">
        <v>0</v>
      </c>
      <c r="AE15" s="131">
        <v>0</v>
      </c>
      <c r="AF15" s="131">
        <v>0</v>
      </c>
      <c r="AG15" s="48" t="s">
        <v>87</v>
      </c>
      <c r="AH15" s="50" t="s">
        <v>85</v>
      </c>
    </row>
    <row r="16" spans="1:34" ht="15.5" x14ac:dyDescent="0.35">
      <c r="A16" s="48" t="s">
        <v>88</v>
      </c>
      <c r="B16" s="49" t="s">
        <v>89</v>
      </c>
      <c r="C16" s="69">
        <f t="shared" si="1"/>
        <v>0</v>
      </c>
      <c r="D16" s="66">
        <f t="shared" si="2"/>
        <v>0</v>
      </c>
      <c r="E16" s="66">
        <f t="shared" si="3"/>
        <v>0</v>
      </c>
      <c r="F16" s="130">
        <v>0</v>
      </c>
      <c r="G16" s="131">
        <v>0</v>
      </c>
      <c r="H16" s="132">
        <v>0</v>
      </c>
      <c r="I16" s="130">
        <v>0</v>
      </c>
      <c r="J16" s="131">
        <v>0</v>
      </c>
      <c r="K16" s="131">
        <v>0</v>
      </c>
      <c r="L16" s="130">
        <v>0</v>
      </c>
      <c r="M16" s="131">
        <v>0</v>
      </c>
      <c r="N16" s="132">
        <v>0</v>
      </c>
      <c r="O16" s="131">
        <v>0</v>
      </c>
      <c r="P16" s="131">
        <v>0</v>
      </c>
      <c r="Q16" s="131">
        <v>0</v>
      </c>
      <c r="R16" s="130">
        <v>0</v>
      </c>
      <c r="S16" s="131">
        <v>0</v>
      </c>
      <c r="T16" s="132">
        <v>0</v>
      </c>
      <c r="U16" s="130">
        <v>0</v>
      </c>
      <c r="V16" s="131">
        <v>0</v>
      </c>
      <c r="W16" s="132">
        <v>0</v>
      </c>
      <c r="X16" s="131">
        <v>0</v>
      </c>
      <c r="Y16" s="131">
        <v>0</v>
      </c>
      <c r="Z16" s="131">
        <v>0</v>
      </c>
      <c r="AA16" s="130">
        <v>0</v>
      </c>
      <c r="AB16" s="131">
        <v>0</v>
      </c>
      <c r="AC16" s="132">
        <v>0</v>
      </c>
      <c r="AD16" s="131">
        <v>0</v>
      </c>
      <c r="AE16" s="131">
        <v>0</v>
      </c>
      <c r="AF16" s="131">
        <v>0</v>
      </c>
      <c r="AG16" s="48" t="s">
        <v>90</v>
      </c>
      <c r="AH16" s="50" t="s">
        <v>88</v>
      </c>
    </row>
    <row r="17" spans="1:34" ht="15.5" x14ac:dyDescent="0.35">
      <c r="A17" s="48" t="s">
        <v>91</v>
      </c>
      <c r="B17" s="49" t="s">
        <v>92</v>
      </c>
      <c r="C17" s="69">
        <f t="shared" si="1"/>
        <v>0</v>
      </c>
      <c r="D17" s="66">
        <f t="shared" si="2"/>
        <v>0</v>
      </c>
      <c r="E17" s="66">
        <f t="shared" si="3"/>
        <v>0</v>
      </c>
      <c r="F17" s="130">
        <v>0</v>
      </c>
      <c r="G17" s="131">
        <v>0</v>
      </c>
      <c r="H17" s="132">
        <v>0</v>
      </c>
      <c r="I17" s="130">
        <v>0</v>
      </c>
      <c r="J17" s="131">
        <v>0</v>
      </c>
      <c r="K17" s="131">
        <v>0</v>
      </c>
      <c r="L17" s="130">
        <v>0</v>
      </c>
      <c r="M17" s="131">
        <v>0</v>
      </c>
      <c r="N17" s="132">
        <v>0</v>
      </c>
      <c r="O17" s="131">
        <v>0</v>
      </c>
      <c r="P17" s="131">
        <v>0</v>
      </c>
      <c r="Q17" s="131">
        <v>0</v>
      </c>
      <c r="R17" s="130">
        <v>0</v>
      </c>
      <c r="S17" s="131">
        <v>0</v>
      </c>
      <c r="T17" s="132">
        <v>0</v>
      </c>
      <c r="U17" s="130">
        <v>0</v>
      </c>
      <c r="V17" s="131">
        <v>0</v>
      </c>
      <c r="W17" s="132">
        <v>0</v>
      </c>
      <c r="X17" s="131">
        <v>0</v>
      </c>
      <c r="Y17" s="131">
        <v>0</v>
      </c>
      <c r="Z17" s="131">
        <v>0</v>
      </c>
      <c r="AA17" s="130">
        <v>0</v>
      </c>
      <c r="AB17" s="131">
        <v>0</v>
      </c>
      <c r="AC17" s="132">
        <v>0</v>
      </c>
      <c r="AD17" s="131">
        <v>0</v>
      </c>
      <c r="AE17" s="131">
        <v>0</v>
      </c>
      <c r="AF17" s="131">
        <v>0</v>
      </c>
      <c r="AG17" s="48" t="s">
        <v>93</v>
      </c>
      <c r="AH17" s="50" t="s">
        <v>91</v>
      </c>
    </row>
    <row r="18" spans="1:34" ht="15.5" x14ac:dyDescent="0.35">
      <c r="A18" s="48" t="s">
        <v>94</v>
      </c>
      <c r="B18" s="49" t="s">
        <v>95</v>
      </c>
      <c r="C18" s="69">
        <f t="shared" si="1"/>
        <v>0</v>
      </c>
      <c r="D18" s="66">
        <f t="shared" si="2"/>
        <v>0</v>
      </c>
      <c r="E18" s="66">
        <f t="shared" si="3"/>
        <v>0</v>
      </c>
      <c r="F18" s="130">
        <v>0</v>
      </c>
      <c r="G18" s="131">
        <v>0</v>
      </c>
      <c r="H18" s="132">
        <v>0</v>
      </c>
      <c r="I18" s="130">
        <v>0</v>
      </c>
      <c r="J18" s="131">
        <v>0</v>
      </c>
      <c r="K18" s="131">
        <v>0</v>
      </c>
      <c r="L18" s="130">
        <v>0</v>
      </c>
      <c r="M18" s="131">
        <v>0</v>
      </c>
      <c r="N18" s="132">
        <v>0</v>
      </c>
      <c r="O18" s="131">
        <v>0</v>
      </c>
      <c r="P18" s="131">
        <v>0</v>
      </c>
      <c r="Q18" s="131">
        <v>0</v>
      </c>
      <c r="R18" s="130">
        <v>0</v>
      </c>
      <c r="S18" s="131">
        <v>0</v>
      </c>
      <c r="T18" s="132">
        <v>0</v>
      </c>
      <c r="U18" s="130">
        <v>0</v>
      </c>
      <c r="V18" s="131">
        <v>0</v>
      </c>
      <c r="W18" s="132">
        <v>0</v>
      </c>
      <c r="X18" s="131">
        <v>0</v>
      </c>
      <c r="Y18" s="131">
        <v>0</v>
      </c>
      <c r="Z18" s="131">
        <v>0</v>
      </c>
      <c r="AA18" s="130">
        <v>0</v>
      </c>
      <c r="AB18" s="131">
        <v>0</v>
      </c>
      <c r="AC18" s="132">
        <v>0</v>
      </c>
      <c r="AD18" s="131">
        <v>0</v>
      </c>
      <c r="AE18" s="131">
        <v>0</v>
      </c>
      <c r="AF18" s="131">
        <v>0</v>
      </c>
      <c r="AG18" s="48" t="s">
        <v>96</v>
      </c>
      <c r="AH18" s="50" t="s">
        <v>94</v>
      </c>
    </row>
    <row r="19" spans="1:34" ht="15.5" x14ac:dyDescent="0.35">
      <c r="A19" s="48" t="s">
        <v>97</v>
      </c>
      <c r="B19" s="49" t="s">
        <v>98</v>
      </c>
      <c r="C19" s="69">
        <f t="shared" si="1"/>
        <v>6086281</v>
      </c>
      <c r="D19" s="66">
        <f t="shared" si="2"/>
        <v>589118</v>
      </c>
      <c r="E19" s="66">
        <f t="shared" si="3"/>
        <v>6675399</v>
      </c>
      <c r="F19" s="130">
        <v>0</v>
      </c>
      <c r="G19" s="131">
        <v>55415</v>
      </c>
      <c r="H19" s="132">
        <v>55415</v>
      </c>
      <c r="I19" s="130">
        <v>6079933</v>
      </c>
      <c r="J19" s="131">
        <v>413774</v>
      </c>
      <c r="K19" s="131">
        <v>6493707</v>
      </c>
      <c r="L19" s="130">
        <v>0</v>
      </c>
      <c r="M19" s="131">
        <v>0</v>
      </c>
      <c r="N19" s="132">
        <v>0</v>
      </c>
      <c r="O19" s="131">
        <v>0</v>
      </c>
      <c r="P19" s="131">
        <v>0</v>
      </c>
      <c r="Q19" s="131">
        <v>0</v>
      </c>
      <c r="R19" s="130">
        <v>359</v>
      </c>
      <c r="S19" s="131">
        <v>100291</v>
      </c>
      <c r="T19" s="132">
        <v>100650</v>
      </c>
      <c r="U19" s="130">
        <v>5989</v>
      </c>
      <c r="V19" s="131">
        <v>19638</v>
      </c>
      <c r="W19" s="132">
        <v>25627</v>
      </c>
      <c r="X19" s="131">
        <v>0</v>
      </c>
      <c r="Y19" s="131">
        <v>0</v>
      </c>
      <c r="Z19" s="131">
        <v>0</v>
      </c>
      <c r="AA19" s="130">
        <v>0</v>
      </c>
      <c r="AB19" s="131">
        <v>0</v>
      </c>
      <c r="AC19" s="132">
        <v>0</v>
      </c>
      <c r="AD19" s="131">
        <v>0</v>
      </c>
      <c r="AE19" s="131">
        <v>0</v>
      </c>
      <c r="AF19" s="131">
        <v>0</v>
      </c>
      <c r="AG19" s="48" t="s">
        <v>99</v>
      </c>
      <c r="AH19" s="50" t="s">
        <v>97</v>
      </c>
    </row>
    <row r="20" spans="1:34" ht="15.5" x14ac:dyDescent="0.35">
      <c r="A20" s="48" t="s">
        <v>100</v>
      </c>
      <c r="B20" s="49" t="s">
        <v>101</v>
      </c>
      <c r="C20" s="69">
        <f t="shared" si="1"/>
        <v>261862</v>
      </c>
      <c r="D20" s="66">
        <f t="shared" si="2"/>
        <v>0</v>
      </c>
      <c r="E20" s="66">
        <f t="shared" si="3"/>
        <v>261862</v>
      </c>
      <c r="F20" s="130">
        <v>168708</v>
      </c>
      <c r="G20" s="131">
        <v>0</v>
      </c>
      <c r="H20" s="132">
        <v>168708</v>
      </c>
      <c r="I20" s="130">
        <v>0</v>
      </c>
      <c r="J20" s="131">
        <v>0</v>
      </c>
      <c r="K20" s="131">
        <v>0</v>
      </c>
      <c r="L20" s="130">
        <v>0</v>
      </c>
      <c r="M20" s="131">
        <v>0</v>
      </c>
      <c r="N20" s="132">
        <v>0</v>
      </c>
      <c r="O20" s="131">
        <v>0</v>
      </c>
      <c r="P20" s="131">
        <v>0</v>
      </c>
      <c r="Q20" s="131">
        <v>0</v>
      </c>
      <c r="R20" s="130">
        <v>0</v>
      </c>
      <c r="S20" s="131">
        <v>0</v>
      </c>
      <c r="T20" s="132">
        <v>0</v>
      </c>
      <c r="U20" s="130">
        <v>93154</v>
      </c>
      <c r="V20" s="131">
        <v>0</v>
      </c>
      <c r="W20" s="132">
        <v>93154</v>
      </c>
      <c r="X20" s="131">
        <v>0</v>
      </c>
      <c r="Y20" s="131">
        <v>0</v>
      </c>
      <c r="Z20" s="131">
        <v>0</v>
      </c>
      <c r="AA20" s="130">
        <v>0</v>
      </c>
      <c r="AB20" s="131">
        <v>0</v>
      </c>
      <c r="AC20" s="132">
        <v>0</v>
      </c>
      <c r="AD20" s="131">
        <v>0</v>
      </c>
      <c r="AE20" s="131">
        <v>0</v>
      </c>
      <c r="AF20" s="131">
        <v>0</v>
      </c>
      <c r="AG20" s="48" t="s">
        <v>102</v>
      </c>
      <c r="AH20" s="50" t="s">
        <v>100</v>
      </c>
    </row>
    <row r="21" spans="1:34" s="101" customFormat="1" ht="15.5" x14ac:dyDescent="0.35">
      <c r="A21" s="109" t="s">
        <v>8</v>
      </c>
      <c r="B21" s="110" t="s">
        <v>103</v>
      </c>
      <c r="C21" s="111">
        <f t="shared" si="1"/>
        <v>242881616</v>
      </c>
      <c r="D21" s="112">
        <f t="shared" si="2"/>
        <v>89542949</v>
      </c>
      <c r="E21" s="112">
        <f t="shared" si="3"/>
        <v>332424565</v>
      </c>
      <c r="F21" s="128">
        <v>13099392</v>
      </c>
      <c r="G21" s="129">
        <v>974837</v>
      </c>
      <c r="H21" s="133">
        <v>14074229</v>
      </c>
      <c r="I21" s="128">
        <v>135909919</v>
      </c>
      <c r="J21" s="129">
        <v>57471536</v>
      </c>
      <c r="K21" s="129">
        <v>193381455</v>
      </c>
      <c r="L21" s="128">
        <v>3285250</v>
      </c>
      <c r="M21" s="129">
        <v>5234814</v>
      </c>
      <c r="N21" s="133">
        <v>8520064</v>
      </c>
      <c r="O21" s="129">
        <v>42087991</v>
      </c>
      <c r="P21" s="129">
        <v>6768496</v>
      </c>
      <c r="Q21" s="129">
        <v>48856487</v>
      </c>
      <c r="R21" s="128">
        <v>13712057</v>
      </c>
      <c r="S21" s="129">
        <v>7006177</v>
      </c>
      <c r="T21" s="133">
        <v>20718234</v>
      </c>
      <c r="U21" s="128">
        <v>17889295</v>
      </c>
      <c r="V21" s="129">
        <v>1374602</v>
      </c>
      <c r="W21" s="133">
        <v>19263897</v>
      </c>
      <c r="X21" s="129">
        <v>6613417</v>
      </c>
      <c r="Y21" s="129">
        <v>0</v>
      </c>
      <c r="Z21" s="129">
        <v>6613417</v>
      </c>
      <c r="AA21" s="128">
        <v>143752</v>
      </c>
      <c r="AB21" s="129">
        <v>4223</v>
      </c>
      <c r="AC21" s="133">
        <v>147975</v>
      </c>
      <c r="AD21" s="129">
        <v>10140543</v>
      </c>
      <c r="AE21" s="129">
        <v>10708264</v>
      </c>
      <c r="AF21" s="129">
        <v>20848807</v>
      </c>
      <c r="AG21" s="109" t="s">
        <v>104</v>
      </c>
      <c r="AH21" s="113" t="s">
        <v>8</v>
      </c>
    </row>
    <row r="22" spans="1:34" ht="15.5" x14ac:dyDescent="0.35">
      <c r="A22" s="48" t="s">
        <v>105</v>
      </c>
      <c r="B22" s="49" t="s">
        <v>106</v>
      </c>
      <c r="C22" s="69">
        <f t="shared" si="1"/>
        <v>242837116</v>
      </c>
      <c r="D22" s="66">
        <f t="shared" si="2"/>
        <v>89542949</v>
      </c>
      <c r="E22" s="66">
        <f t="shared" si="3"/>
        <v>332380065</v>
      </c>
      <c r="F22" s="130">
        <v>13054892</v>
      </c>
      <c r="G22" s="131">
        <v>974837</v>
      </c>
      <c r="H22" s="132">
        <v>14029729</v>
      </c>
      <c r="I22" s="130">
        <v>135909919</v>
      </c>
      <c r="J22" s="131">
        <v>57471536</v>
      </c>
      <c r="K22" s="131">
        <v>193381455</v>
      </c>
      <c r="L22" s="130">
        <v>3285250</v>
      </c>
      <c r="M22" s="131">
        <v>5234814</v>
      </c>
      <c r="N22" s="132">
        <v>8520064</v>
      </c>
      <c r="O22" s="131">
        <v>42087991</v>
      </c>
      <c r="P22" s="131">
        <v>6768496</v>
      </c>
      <c r="Q22" s="131">
        <v>48856487</v>
      </c>
      <c r="R22" s="130">
        <v>13712057</v>
      </c>
      <c r="S22" s="131">
        <v>7006177</v>
      </c>
      <c r="T22" s="132">
        <v>20718234</v>
      </c>
      <c r="U22" s="130">
        <v>17889295</v>
      </c>
      <c r="V22" s="131">
        <v>1374602</v>
      </c>
      <c r="W22" s="132">
        <v>19263897</v>
      </c>
      <c r="X22" s="131">
        <v>6613417</v>
      </c>
      <c r="Y22" s="131">
        <v>0</v>
      </c>
      <c r="Z22" s="131">
        <v>6613417</v>
      </c>
      <c r="AA22" s="130">
        <v>143752</v>
      </c>
      <c r="AB22" s="131">
        <v>4223</v>
      </c>
      <c r="AC22" s="132">
        <v>147975</v>
      </c>
      <c r="AD22" s="131">
        <v>10140543</v>
      </c>
      <c r="AE22" s="131">
        <v>10708264</v>
      </c>
      <c r="AF22" s="131">
        <v>20848807</v>
      </c>
      <c r="AG22" s="48" t="s">
        <v>107</v>
      </c>
      <c r="AH22" s="50" t="s">
        <v>105</v>
      </c>
    </row>
    <row r="23" spans="1:34" ht="15.5" x14ac:dyDescent="0.35">
      <c r="A23" s="48" t="s">
        <v>108</v>
      </c>
      <c r="B23" s="49" t="s">
        <v>109</v>
      </c>
      <c r="C23" s="69">
        <f t="shared" si="1"/>
        <v>43705686</v>
      </c>
      <c r="D23" s="66">
        <f t="shared" si="2"/>
        <v>88605471</v>
      </c>
      <c r="E23" s="66">
        <f t="shared" si="3"/>
        <v>132311157</v>
      </c>
      <c r="F23" s="130">
        <v>682908</v>
      </c>
      <c r="G23" s="131">
        <v>974837</v>
      </c>
      <c r="H23" s="132">
        <v>1657745</v>
      </c>
      <c r="I23" s="130">
        <v>25931172</v>
      </c>
      <c r="J23" s="131">
        <v>57470006</v>
      </c>
      <c r="K23" s="131">
        <v>83401178</v>
      </c>
      <c r="L23" s="130">
        <v>1523309</v>
      </c>
      <c r="M23" s="131">
        <v>4560378</v>
      </c>
      <c r="N23" s="132">
        <v>6083687</v>
      </c>
      <c r="O23" s="131">
        <v>2171934</v>
      </c>
      <c r="P23" s="131">
        <v>6506984</v>
      </c>
      <c r="Q23" s="131">
        <v>8678918</v>
      </c>
      <c r="R23" s="130">
        <v>2549909</v>
      </c>
      <c r="S23" s="131">
        <v>7006177</v>
      </c>
      <c r="T23" s="132">
        <v>9556086</v>
      </c>
      <c r="U23" s="130">
        <v>704084</v>
      </c>
      <c r="V23" s="131">
        <v>1374602</v>
      </c>
      <c r="W23" s="132">
        <v>2078686</v>
      </c>
      <c r="X23" s="131">
        <v>0</v>
      </c>
      <c r="Y23" s="131">
        <v>0</v>
      </c>
      <c r="Z23" s="131">
        <v>0</v>
      </c>
      <c r="AA23" s="130">
        <v>3535</v>
      </c>
      <c r="AB23" s="131">
        <v>4223</v>
      </c>
      <c r="AC23" s="132">
        <v>7758</v>
      </c>
      <c r="AD23" s="131">
        <v>10138835</v>
      </c>
      <c r="AE23" s="131">
        <v>10708264</v>
      </c>
      <c r="AF23" s="131">
        <v>20847099</v>
      </c>
      <c r="AG23" s="48" t="s">
        <v>110</v>
      </c>
      <c r="AH23" s="50" t="s">
        <v>108</v>
      </c>
    </row>
    <row r="24" spans="1:34" ht="15.5" x14ac:dyDescent="0.35">
      <c r="A24" s="48" t="s">
        <v>111</v>
      </c>
      <c r="B24" s="49" t="s">
        <v>112</v>
      </c>
      <c r="C24" s="69">
        <f t="shared" si="1"/>
        <v>1058000</v>
      </c>
      <c r="D24" s="66">
        <f t="shared" si="2"/>
        <v>0</v>
      </c>
      <c r="E24" s="66">
        <f t="shared" si="3"/>
        <v>1058000</v>
      </c>
      <c r="F24" s="130">
        <v>0</v>
      </c>
      <c r="G24" s="131">
        <v>0</v>
      </c>
      <c r="H24" s="132">
        <v>0</v>
      </c>
      <c r="I24" s="130">
        <v>0</v>
      </c>
      <c r="J24" s="131">
        <v>0</v>
      </c>
      <c r="K24" s="131">
        <v>0</v>
      </c>
      <c r="L24" s="130">
        <v>1000000</v>
      </c>
      <c r="M24" s="131">
        <v>0</v>
      </c>
      <c r="N24" s="132">
        <v>1000000</v>
      </c>
      <c r="O24" s="131">
        <v>0</v>
      </c>
      <c r="P24" s="131">
        <v>0</v>
      </c>
      <c r="Q24" s="131">
        <v>0</v>
      </c>
      <c r="R24" s="130">
        <v>0</v>
      </c>
      <c r="S24" s="131">
        <v>0</v>
      </c>
      <c r="T24" s="132">
        <v>0</v>
      </c>
      <c r="U24" s="130">
        <v>0</v>
      </c>
      <c r="V24" s="131">
        <v>0</v>
      </c>
      <c r="W24" s="132">
        <v>0</v>
      </c>
      <c r="X24" s="131">
        <v>0</v>
      </c>
      <c r="Y24" s="131">
        <v>0</v>
      </c>
      <c r="Z24" s="131">
        <v>0</v>
      </c>
      <c r="AA24" s="130">
        <v>58000</v>
      </c>
      <c r="AB24" s="131">
        <v>0</v>
      </c>
      <c r="AC24" s="132">
        <v>58000</v>
      </c>
      <c r="AD24" s="131">
        <v>0</v>
      </c>
      <c r="AE24" s="131">
        <v>0</v>
      </c>
      <c r="AF24" s="131">
        <v>0</v>
      </c>
      <c r="AG24" s="48" t="s">
        <v>113</v>
      </c>
      <c r="AH24" s="50" t="s">
        <v>111</v>
      </c>
    </row>
    <row r="25" spans="1:34" ht="15.5" x14ac:dyDescent="0.35">
      <c r="A25" s="48" t="s">
        <v>114</v>
      </c>
      <c r="B25" s="49" t="s">
        <v>115</v>
      </c>
      <c r="C25" s="69">
        <f t="shared" si="1"/>
        <v>12322209</v>
      </c>
      <c r="D25" s="66">
        <f t="shared" si="2"/>
        <v>261512</v>
      </c>
      <c r="E25" s="66">
        <f t="shared" si="3"/>
        <v>12583721</v>
      </c>
      <c r="F25" s="130">
        <v>626177</v>
      </c>
      <c r="G25" s="131">
        <v>0</v>
      </c>
      <c r="H25" s="132">
        <v>626177</v>
      </c>
      <c r="I25" s="130">
        <v>6066314</v>
      </c>
      <c r="J25" s="131">
        <v>0</v>
      </c>
      <c r="K25" s="132">
        <v>6066314</v>
      </c>
      <c r="L25" s="130">
        <v>68747</v>
      </c>
      <c r="M25" s="131">
        <v>0</v>
      </c>
      <c r="N25" s="132">
        <v>68747</v>
      </c>
      <c r="O25" s="131">
        <v>1284869</v>
      </c>
      <c r="P25" s="131">
        <v>261512</v>
      </c>
      <c r="Q25" s="131">
        <v>1546381</v>
      </c>
      <c r="R25" s="130">
        <v>4246152</v>
      </c>
      <c r="S25" s="131">
        <v>0</v>
      </c>
      <c r="T25" s="132">
        <v>4246152</v>
      </c>
      <c r="U25" s="130">
        <v>0</v>
      </c>
      <c r="V25" s="131">
        <v>0</v>
      </c>
      <c r="W25" s="132">
        <v>0</v>
      </c>
      <c r="X25" s="131">
        <v>0</v>
      </c>
      <c r="Y25" s="131">
        <v>0</v>
      </c>
      <c r="Z25" s="131">
        <v>0</v>
      </c>
      <c r="AA25" s="130">
        <v>29950</v>
      </c>
      <c r="AB25" s="131">
        <v>0</v>
      </c>
      <c r="AC25" s="132">
        <v>29950</v>
      </c>
      <c r="AD25" s="131">
        <v>0</v>
      </c>
      <c r="AE25" s="131">
        <v>0</v>
      </c>
      <c r="AF25" s="131">
        <v>0</v>
      </c>
      <c r="AG25" s="48" t="s">
        <v>116</v>
      </c>
      <c r="AH25" s="50" t="s">
        <v>114</v>
      </c>
    </row>
    <row r="26" spans="1:34" ht="15.5" x14ac:dyDescent="0.35">
      <c r="A26" s="48" t="s">
        <v>117</v>
      </c>
      <c r="B26" s="49" t="s">
        <v>118</v>
      </c>
      <c r="C26" s="69">
        <f t="shared" si="1"/>
        <v>0</v>
      </c>
      <c r="D26" s="66">
        <f t="shared" si="2"/>
        <v>0</v>
      </c>
      <c r="E26" s="66">
        <f t="shared" si="3"/>
        <v>0</v>
      </c>
      <c r="F26" s="130">
        <v>0</v>
      </c>
      <c r="G26" s="131">
        <v>0</v>
      </c>
      <c r="H26" s="132">
        <v>0</v>
      </c>
      <c r="I26" s="130">
        <v>0</v>
      </c>
      <c r="J26" s="131">
        <v>0</v>
      </c>
      <c r="K26" s="132">
        <v>0</v>
      </c>
      <c r="L26" s="130">
        <v>0</v>
      </c>
      <c r="M26" s="131">
        <v>0</v>
      </c>
      <c r="N26" s="132">
        <v>0</v>
      </c>
      <c r="O26" s="131">
        <v>0</v>
      </c>
      <c r="P26" s="131">
        <v>0</v>
      </c>
      <c r="Q26" s="131">
        <v>0</v>
      </c>
      <c r="R26" s="130">
        <v>0</v>
      </c>
      <c r="S26" s="131">
        <v>0</v>
      </c>
      <c r="T26" s="132">
        <v>0</v>
      </c>
      <c r="U26" s="130">
        <v>0</v>
      </c>
      <c r="V26" s="131">
        <v>0</v>
      </c>
      <c r="W26" s="132">
        <v>0</v>
      </c>
      <c r="X26" s="131">
        <v>0</v>
      </c>
      <c r="Y26" s="131">
        <v>0</v>
      </c>
      <c r="Z26" s="131">
        <v>0</v>
      </c>
      <c r="AA26" s="130">
        <v>0</v>
      </c>
      <c r="AB26" s="131">
        <v>0</v>
      </c>
      <c r="AC26" s="132">
        <v>0</v>
      </c>
      <c r="AD26" s="131">
        <v>0</v>
      </c>
      <c r="AE26" s="131">
        <v>0</v>
      </c>
      <c r="AF26" s="131">
        <v>0</v>
      </c>
      <c r="AG26" s="48" t="s">
        <v>119</v>
      </c>
      <c r="AH26" s="50" t="s">
        <v>117</v>
      </c>
    </row>
    <row r="27" spans="1:34" ht="15.5" x14ac:dyDescent="0.35">
      <c r="A27" s="48" t="s">
        <v>120</v>
      </c>
      <c r="B27" s="49" t="s">
        <v>121</v>
      </c>
      <c r="C27" s="69">
        <f t="shared" si="1"/>
        <v>0</v>
      </c>
      <c r="D27" s="66">
        <f t="shared" si="2"/>
        <v>0</v>
      </c>
      <c r="E27" s="66">
        <f t="shared" si="3"/>
        <v>0</v>
      </c>
      <c r="F27" s="130">
        <v>0</v>
      </c>
      <c r="G27" s="131">
        <v>0</v>
      </c>
      <c r="H27" s="132">
        <v>0</v>
      </c>
      <c r="I27" s="130">
        <v>0</v>
      </c>
      <c r="J27" s="131">
        <v>0</v>
      </c>
      <c r="K27" s="132">
        <v>0</v>
      </c>
      <c r="L27" s="130">
        <v>0</v>
      </c>
      <c r="M27" s="131">
        <v>0</v>
      </c>
      <c r="N27" s="132">
        <v>0</v>
      </c>
      <c r="O27" s="131">
        <v>0</v>
      </c>
      <c r="P27" s="131">
        <v>0</v>
      </c>
      <c r="Q27" s="131">
        <v>0</v>
      </c>
      <c r="R27" s="130">
        <v>0</v>
      </c>
      <c r="S27" s="131">
        <v>0</v>
      </c>
      <c r="T27" s="132">
        <v>0</v>
      </c>
      <c r="U27" s="130">
        <v>0</v>
      </c>
      <c r="V27" s="131">
        <v>0</v>
      </c>
      <c r="W27" s="132">
        <v>0</v>
      </c>
      <c r="X27" s="131">
        <v>0</v>
      </c>
      <c r="Y27" s="131">
        <v>0</v>
      </c>
      <c r="Z27" s="131">
        <v>0</v>
      </c>
      <c r="AA27" s="130">
        <v>0</v>
      </c>
      <c r="AB27" s="131">
        <v>0</v>
      </c>
      <c r="AC27" s="132">
        <v>0</v>
      </c>
      <c r="AD27" s="131">
        <v>0</v>
      </c>
      <c r="AE27" s="131">
        <v>0</v>
      </c>
      <c r="AF27" s="131">
        <v>0</v>
      </c>
      <c r="AG27" s="48" t="s">
        <v>122</v>
      </c>
      <c r="AH27" s="50" t="s">
        <v>120</v>
      </c>
    </row>
    <row r="28" spans="1:34" ht="15.5" x14ac:dyDescent="0.35">
      <c r="A28" s="48" t="s">
        <v>123</v>
      </c>
      <c r="B28" s="49" t="s">
        <v>124</v>
      </c>
      <c r="C28" s="69">
        <f t="shared" si="1"/>
        <v>21474718</v>
      </c>
      <c r="D28" s="66">
        <f t="shared" si="2"/>
        <v>0</v>
      </c>
      <c r="E28" s="66">
        <f t="shared" si="3"/>
        <v>21474718</v>
      </c>
      <c r="F28" s="130">
        <v>2991814</v>
      </c>
      <c r="G28" s="131">
        <v>0</v>
      </c>
      <c r="H28" s="132">
        <v>2991814</v>
      </c>
      <c r="I28" s="130">
        <v>8208584</v>
      </c>
      <c r="J28" s="131">
        <v>0</v>
      </c>
      <c r="K28" s="132">
        <v>8208584</v>
      </c>
      <c r="L28" s="130">
        <v>619324</v>
      </c>
      <c r="M28" s="131">
        <v>0</v>
      </c>
      <c r="N28" s="132">
        <v>619324</v>
      </c>
      <c r="O28" s="131">
        <v>2985163</v>
      </c>
      <c r="P28" s="131">
        <v>0</v>
      </c>
      <c r="Q28" s="131">
        <v>2985163</v>
      </c>
      <c r="R28" s="130">
        <v>2171100</v>
      </c>
      <c r="S28" s="131">
        <v>0</v>
      </c>
      <c r="T28" s="132">
        <v>2171100</v>
      </c>
      <c r="U28" s="130">
        <v>4497025</v>
      </c>
      <c r="V28" s="131">
        <v>0</v>
      </c>
      <c r="W28" s="132">
        <v>4497025</v>
      </c>
      <c r="X28" s="131">
        <v>0</v>
      </c>
      <c r="Y28" s="131">
        <v>0</v>
      </c>
      <c r="Z28" s="131">
        <v>0</v>
      </c>
      <c r="AA28" s="130">
        <v>0</v>
      </c>
      <c r="AB28" s="131">
        <v>0</v>
      </c>
      <c r="AC28" s="132">
        <v>0</v>
      </c>
      <c r="AD28" s="131">
        <v>1708</v>
      </c>
      <c r="AE28" s="131">
        <v>0</v>
      </c>
      <c r="AF28" s="131">
        <v>1708</v>
      </c>
      <c r="AG28" s="48" t="s">
        <v>125</v>
      </c>
      <c r="AH28" s="50" t="s">
        <v>123</v>
      </c>
    </row>
    <row r="29" spans="1:34" ht="15.5" x14ac:dyDescent="0.35">
      <c r="A29" s="48" t="s">
        <v>126</v>
      </c>
      <c r="B29" s="49" t="s">
        <v>127</v>
      </c>
      <c r="C29" s="69">
        <f t="shared" si="1"/>
        <v>1653620</v>
      </c>
      <c r="D29" s="66">
        <f t="shared" si="2"/>
        <v>0</v>
      </c>
      <c r="E29" s="66">
        <f t="shared" si="3"/>
        <v>1653620</v>
      </c>
      <c r="F29" s="130">
        <v>153350</v>
      </c>
      <c r="G29" s="131">
        <v>0</v>
      </c>
      <c r="H29" s="132">
        <v>153350</v>
      </c>
      <c r="I29" s="130">
        <v>0</v>
      </c>
      <c r="J29" s="131">
        <v>0</v>
      </c>
      <c r="K29" s="132">
        <v>0</v>
      </c>
      <c r="L29" s="130">
        <v>0</v>
      </c>
      <c r="M29" s="131">
        <v>0</v>
      </c>
      <c r="N29" s="132">
        <v>0</v>
      </c>
      <c r="O29" s="131">
        <v>416087</v>
      </c>
      <c r="P29" s="131">
        <v>0</v>
      </c>
      <c r="Q29" s="131">
        <v>416087</v>
      </c>
      <c r="R29" s="130">
        <v>367804</v>
      </c>
      <c r="S29" s="131">
        <v>0</v>
      </c>
      <c r="T29" s="132">
        <v>367804</v>
      </c>
      <c r="U29" s="130">
        <v>716379</v>
      </c>
      <c r="V29" s="131">
        <v>0</v>
      </c>
      <c r="W29" s="132">
        <v>716379</v>
      </c>
      <c r="X29" s="131">
        <v>0</v>
      </c>
      <c r="Y29" s="131">
        <v>0</v>
      </c>
      <c r="Z29" s="131">
        <v>0</v>
      </c>
      <c r="AA29" s="130">
        <v>0</v>
      </c>
      <c r="AB29" s="131">
        <v>0</v>
      </c>
      <c r="AC29" s="132">
        <v>0</v>
      </c>
      <c r="AD29" s="131">
        <v>0</v>
      </c>
      <c r="AE29" s="131">
        <v>0</v>
      </c>
      <c r="AF29" s="131">
        <v>0</v>
      </c>
      <c r="AG29" s="48" t="s">
        <v>128</v>
      </c>
      <c r="AH29" s="50" t="s">
        <v>126</v>
      </c>
    </row>
    <row r="30" spans="1:34" ht="15.5" x14ac:dyDescent="0.35">
      <c r="A30" s="48" t="s">
        <v>129</v>
      </c>
      <c r="B30" s="49" t="s">
        <v>130</v>
      </c>
      <c r="C30" s="69">
        <f t="shared" si="1"/>
        <v>149670121</v>
      </c>
      <c r="D30" s="66">
        <f t="shared" si="2"/>
        <v>0</v>
      </c>
      <c r="E30" s="66">
        <f t="shared" si="3"/>
        <v>149670121</v>
      </c>
      <c r="F30" s="130">
        <v>8599568</v>
      </c>
      <c r="G30" s="131">
        <v>0</v>
      </c>
      <c r="H30" s="132">
        <v>8599568</v>
      </c>
      <c r="I30" s="130">
        <v>95141910</v>
      </c>
      <c r="J30" s="131">
        <v>0</v>
      </c>
      <c r="K30" s="132">
        <v>95141910</v>
      </c>
      <c r="L30" s="130">
        <v>73870</v>
      </c>
      <c r="M30" s="131">
        <v>0</v>
      </c>
      <c r="N30" s="132">
        <v>73870</v>
      </c>
      <c r="O30" s="131">
        <v>34339963</v>
      </c>
      <c r="P30" s="131">
        <v>0</v>
      </c>
      <c r="Q30" s="131">
        <v>34339963</v>
      </c>
      <c r="R30" s="130">
        <v>4368452</v>
      </c>
      <c r="S30" s="131">
        <v>0</v>
      </c>
      <c r="T30" s="132">
        <v>4368452</v>
      </c>
      <c r="U30" s="130">
        <v>7096021</v>
      </c>
      <c r="V30" s="131">
        <v>0</v>
      </c>
      <c r="W30" s="132">
        <v>7096021</v>
      </c>
      <c r="X30" s="131">
        <v>0</v>
      </c>
      <c r="Y30" s="131">
        <v>0</v>
      </c>
      <c r="Z30" s="131">
        <v>0</v>
      </c>
      <c r="AA30" s="130">
        <v>50337</v>
      </c>
      <c r="AB30" s="131">
        <v>0</v>
      </c>
      <c r="AC30" s="132">
        <v>50337</v>
      </c>
      <c r="AD30" s="131">
        <v>0</v>
      </c>
      <c r="AE30" s="131">
        <v>0</v>
      </c>
      <c r="AF30" s="131">
        <v>0</v>
      </c>
      <c r="AG30" s="48" t="s">
        <v>131</v>
      </c>
      <c r="AH30" s="50" t="s">
        <v>129</v>
      </c>
    </row>
    <row r="31" spans="1:34" ht="15.5" x14ac:dyDescent="0.35">
      <c r="A31" s="48" t="s">
        <v>132</v>
      </c>
      <c r="B31" s="49" t="s">
        <v>133</v>
      </c>
      <c r="C31" s="69">
        <f t="shared" si="1"/>
        <v>6636415</v>
      </c>
      <c r="D31" s="66">
        <f t="shared" si="2"/>
        <v>0</v>
      </c>
      <c r="E31" s="66">
        <f t="shared" si="3"/>
        <v>6636415</v>
      </c>
      <c r="F31" s="130">
        <v>517</v>
      </c>
      <c r="G31" s="131">
        <v>0</v>
      </c>
      <c r="H31" s="132">
        <v>517</v>
      </c>
      <c r="I31" s="130">
        <v>0</v>
      </c>
      <c r="J31" s="131">
        <v>0</v>
      </c>
      <c r="K31" s="132">
        <v>0</v>
      </c>
      <c r="L31" s="130">
        <v>0</v>
      </c>
      <c r="M31" s="131">
        <v>0</v>
      </c>
      <c r="N31" s="132">
        <v>0</v>
      </c>
      <c r="O31" s="131">
        <v>18801</v>
      </c>
      <c r="P31" s="131">
        <v>0</v>
      </c>
      <c r="Q31" s="131">
        <v>18801</v>
      </c>
      <c r="R31" s="130">
        <v>0</v>
      </c>
      <c r="S31" s="131">
        <v>0</v>
      </c>
      <c r="T31" s="132">
        <v>0</v>
      </c>
      <c r="U31" s="130">
        <v>3680</v>
      </c>
      <c r="V31" s="131">
        <v>0</v>
      </c>
      <c r="W31" s="132">
        <v>3680</v>
      </c>
      <c r="X31" s="131">
        <v>6613417</v>
      </c>
      <c r="Y31" s="131">
        <v>0</v>
      </c>
      <c r="Z31" s="131">
        <v>6613417</v>
      </c>
      <c r="AA31" s="130">
        <v>0</v>
      </c>
      <c r="AB31" s="131">
        <v>0</v>
      </c>
      <c r="AC31" s="132">
        <v>0</v>
      </c>
      <c r="AD31" s="131">
        <v>0</v>
      </c>
      <c r="AE31" s="131">
        <v>0</v>
      </c>
      <c r="AF31" s="131">
        <v>0</v>
      </c>
      <c r="AG31" s="48" t="s">
        <v>134</v>
      </c>
      <c r="AH31" s="50" t="s">
        <v>132</v>
      </c>
    </row>
    <row r="32" spans="1:34" ht="15.5" x14ac:dyDescent="0.35">
      <c r="A32" s="48" t="s">
        <v>135</v>
      </c>
      <c r="B32" s="49" t="s">
        <v>136</v>
      </c>
      <c r="C32" s="69">
        <f t="shared" si="1"/>
        <v>0</v>
      </c>
      <c r="D32" s="66">
        <f t="shared" si="2"/>
        <v>0</v>
      </c>
      <c r="E32" s="66">
        <f t="shared" si="3"/>
        <v>0</v>
      </c>
      <c r="F32" s="130">
        <v>0</v>
      </c>
      <c r="G32" s="131">
        <v>0</v>
      </c>
      <c r="H32" s="132">
        <v>0</v>
      </c>
      <c r="I32" s="130">
        <v>0</v>
      </c>
      <c r="J32" s="131">
        <v>0</v>
      </c>
      <c r="K32" s="132">
        <v>0</v>
      </c>
      <c r="L32" s="130">
        <v>0</v>
      </c>
      <c r="M32" s="131">
        <v>0</v>
      </c>
      <c r="N32" s="132">
        <v>0</v>
      </c>
      <c r="O32" s="131">
        <v>0</v>
      </c>
      <c r="P32" s="131">
        <v>0</v>
      </c>
      <c r="Q32" s="131">
        <v>0</v>
      </c>
      <c r="R32" s="130">
        <v>0</v>
      </c>
      <c r="S32" s="131">
        <v>0</v>
      </c>
      <c r="T32" s="132">
        <v>0</v>
      </c>
      <c r="U32" s="130">
        <v>0</v>
      </c>
      <c r="V32" s="131">
        <v>0</v>
      </c>
      <c r="W32" s="132">
        <v>0</v>
      </c>
      <c r="X32" s="131">
        <v>0</v>
      </c>
      <c r="Y32" s="131">
        <v>0</v>
      </c>
      <c r="Z32" s="131">
        <v>0</v>
      </c>
      <c r="AA32" s="130">
        <v>0</v>
      </c>
      <c r="AB32" s="131">
        <v>0</v>
      </c>
      <c r="AC32" s="132">
        <v>0</v>
      </c>
      <c r="AD32" s="131">
        <v>0</v>
      </c>
      <c r="AE32" s="131">
        <v>0</v>
      </c>
      <c r="AF32" s="131">
        <v>0</v>
      </c>
      <c r="AG32" s="48" t="s">
        <v>137</v>
      </c>
      <c r="AH32" s="50" t="s">
        <v>135</v>
      </c>
    </row>
    <row r="33" spans="1:34" ht="15.5" x14ac:dyDescent="0.35">
      <c r="A33" s="48" t="s">
        <v>138</v>
      </c>
      <c r="B33" s="49" t="s">
        <v>139</v>
      </c>
      <c r="C33" s="69">
        <f t="shared" si="1"/>
        <v>0</v>
      </c>
      <c r="D33" s="66">
        <f t="shared" si="2"/>
        <v>0</v>
      </c>
      <c r="E33" s="66">
        <f t="shared" si="3"/>
        <v>0</v>
      </c>
      <c r="F33" s="130">
        <v>0</v>
      </c>
      <c r="G33" s="131">
        <v>0</v>
      </c>
      <c r="H33" s="132">
        <v>0</v>
      </c>
      <c r="I33" s="130">
        <v>0</v>
      </c>
      <c r="J33" s="131">
        <v>0</v>
      </c>
      <c r="K33" s="132">
        <v>0</v>
      </c>
      <c r="L33" s="130">
        <v>0</v>
      </c>
      <c r="M33" s="131">
        <v>0</v>
      </c>
      <c r="N33" s="132">
        <v>0</v>
      </c>
      <c r="O33" s="131">
        <v>0</v>
      </c>
      <c r="P33" s="131">
        <v>0</v>
      </c>
      <c r="Q33" s="131">
        <v>0</v>
      </c>
      <c r="R33" s="130">
        <v>0</v>
      </c>
      <c r="S33" s="131">
        <v>0</v>
      </c>
      <c r="T33" s="132">
        <v>0</v>
      </c>
      <c r="U33" s="130">
        <v>0</v>
      </c>
      <c r="V33" s="131">
        <v>0</v>
      </c>
      <c r="W33" s="132">
        <v>0</v>
      </c>
      <c r="X33" s="131">
        <v>0</v>
      </c>
      <c r="Y33" s="131">
        <v>0</v>
      </c>
      <c r="Z33" s="131">
        <v>0</v>
      </c>
      <c r="AA33" s="130">
        <v>0</v>
      </c>
      <c r="AB33" s="131">
        <v>0</v>
      </c>
      <c r="AC33" s="132">
        <v>0</v>
      </c>
      <c r="AD33" s="131">
        <v>0</v>
      </c>
      <c r="AE33" s="131">
        <v>0</v>
      </c>
      <c r="AF33" s="131">
        <v>0</v>
      </c>
      <c r="AG33" s="48" t="s">
        <v>140</v>
      </c>
      <c r="AH33" s="50" t="s">
        <v>138</v>
      </c>
    </row>
    <row r="34" spans="1:34" ht="15.5" x14ac:dyDescent="0.35">
      <c r="A34" s="48" t="s">
        <v>141</v>
      </c>
      <c r="B34" s="49" t="s">
        <v>142</v>
      </c>
      <c r="C34" s="69">
        <f t="shared" si="1"/>
        <v>6316347</v>
      </c>
      <c r="D34" s="66">
        <f t="shared" si="2"/>
        <v>675966</v>
      </c>
      <c r="E34" s="66">
        <f t="shared" si="3"/>
        <v>6992313</v>
      </c>
      <c r="F34" s="130">
        <v>558</v>
      </c>
      <c r="G34" s="131">
        <v>0</v>
      </c>
      <c r="H34" s="132">
        <v>558</v>
      </c>
      <c r="I34" s="130">
        <v>561939</v>
      </c>
      <c r="J34" s="131">
        <v>1530</v>
      </c>
      <c r="K34" s="132">
        <v>563469</v>
      </c>
      <c r="L34" s="130">
        <v>0</v>
      </c>
      <c r="M34" s="131">
        <v>674436</v>
      </c>
      <c r="N34" s="132">
        <v>674436</v>
      </c>
      <c r="O34" s="131">
        <v>871174</v>
      </c>
      <c r="P34" s="131">
        <v>0</v>
      </c>
      <c r="Q34" s="131">
        <v>871174</v>
      </c>
      <c r="R34" s="130">
        <v>8640</v>
      </c>
      <c r="S34" s="131">
        <v>0</v>
      </c>
      <c r="T34" s="132">
        <v>8640</v>
      </c>
      <c r="U34" s="130">
        <v>4872106</v>
      </c>
      <c r="V34" s="131">
        <v>0</v>
      </c>
      <c r="W34" s="132">
        <v>4872106</v>
      </c>
      <c r="X34" s="131">
        <v>0</v>
      </c>
      <c r="Y34" s="131">
        <v>0</v>
      </c>
      <c r="Z34" s="131">
        <v>0</v>
      </c>
      <c r="AA34" s="130">
        <v>1930</v>
      </c>
      <c r="AB34" s="131">
        <v>0</v>
      </c>
      <c r="AC34" s="132">
        <v>1930</v>
      </c>
      <c r="AD34" s="131">
        <v>0</v>
      </c>
      <c r="AE34" s="131">
        <v>0</v>
      </c>
      <c r="AF34" s="131">
        <v>0</v>
      </c>
      <c r="AG34" s="48" t="s">
        <v>143</v>
      </c>
      <c r="AH34" s="50" t="s">
        <v>141</v>
      </c>
    </row>
    <row r="35" spans="1:34" ht="15.5" x14ac:dyDescent="0.35">
      <c r="A35" s="48" t="s">
        <v>144</v>
      </c>
      <c r="B35" s="49" t="s">
        <v>145</v>
      </c>
      <c r="C35" s="69">
        <f t="shared" si="1"/>
        <v>44500</v>
      </c>
      <c r="D35" s="66">
        <f t="shared" si="2"/>
        <v>0</v>
      </c>
      <c r="E35" s="66">
        <f t="shared" si="3"/>
        <v>44500</v>
      </c>
      <c r="F35" s="130">
        <v>44500</v>
      </c>
      <c r="G35" s="131">
        <v>0</v>
      </c>
      <c r="H35" s="132">
        <v>44500</v>
      </c>
      <c r="I35" s="130">
        <v>0</v>
      </c>
      <c r="J35" s="131">
        <v>0</v>
      </c>
      <c r="K35" s="132">
        <v>0</v>
      </c>
      <c r="L35" s="130">
        <v>0</v>
      </c>
      <c r="M35" s="131">
        <v>0</v>
      </c>
      <c r="N35" s="132">
        <v>0</v>
      </c>
      <c r="O35" s="131">
        <v>0</v>
      </c>
      <c r="P35" s="131">
        <v>0</v>
      </c>
      <c r="Q35" s="131">
        <v>0</v>
      </c>
      <c r="R35" s="130">
        <v>0</v>
      </c>
      <c r="S35" s="131">
        <v>0</v>
      </c>
      <c r="T35" s="132">
        <v>0</v>
      </c>
      <c r="U35" s="130">
        <v>0</v>
      </c>
      <c r="V35" s="131">
        <v>0</v>
      </c>
      <c r="W35" s="132">
        <v>0</v>
      </c>
      <c r="X35" s="131">
        <v>0</v>
      </c>
      <c r="Y35" s="131">
        <v>0</v>
      </c>
      <c r="Z35" s="131">
        <v>0</v>
      </c>
      <c r="AA35" s="130">
        <v>0</v>
      </c>
      <c r="AB35" s="131">
        <v>0</v>
      </c>
      <c r="AC35" s="132">
        <v>0</v>
      </c>
      <c r="AD35" s="131">
        <v>0</v>
      </c>
      <c r="AE35" s="131">
        <v>0</v>
      </c>
      <c r="AF35" s="131">
        <v>0</v>
      </c>
      <c r="AG35" s="48" t="s">
        <v>146</v>
      </c>
      <c r="AH35" s="50" t="s">
        <v>144</v>
      </c>
    </row>
    <row r="36" spans="1:34" ht="15.5" x14ac:dyDescent="0.35">
      <c r="A36" s="48" t="s">
        <v>147</v>
      </c>
      <c r="B36" s="49" t="s">
        <v>148</v>
      </c>
      <c r="C36" s="69">
        <f t="shared" si="1"/>
        <v>0</v>
      </c>
      <c r="D36" s="66">
        <f t="shared" si="2"/>
        <v>0</v>
      </c>
      <c r="E36" s="66">
        <f t="shared" si="3"/>
        <v>0</v>
      </c>
      <c r="F36" s="130">
        <v>0</v>
      </c>
      <c r="G36" s="131">
        <v>0</v>
      </c>
      <c r="H36" s="132">
        <v>0</v>
      </c>
      <c r="I36" s="130">
        <v>0</v>
      </c>
      <c r="J36" s="131">
        <v>0</v>
      </c>
      <c r="K36" s="131">
        <v>0</v>
      </c>
      <c r="L36" s="130">
        <v>0</v>
      </c>
      <c r="M36" s="131">
        <v>0</v>
      </c>
      <c r="N36" s="132">
        <v>0</v>
      </c>
      <c r="O36" s="131">
        <v>0</v>
      </c>
      <c r="P36" s="131">
        <v>0</v>
      </c>
      <c r="Q36" s="131">
        <v>0</v>
      </c>
      <c r="R36" s="130">
        <v>0</v>
      </c>
      <c r="S36" s="131">
        <v>0</v>
      </c>
      <c r="T36" s="132">
        <v>0</v>
      </c>
      <c r="U36" s="130">
        <v>0</v>
      </c>
      <c r="V36" s="131">
        <v>0</v>
      </c>
      <c r="W36" s="132">
        <v>0</v>
      </c>
      <c r="X36" s="131">
        <v>0</v>
      </c>
      <c r="Y36" s="131">
        <v>0</v>
      </c>
      <c r="Z36" s="131">
        <v>0</v>
      </c>
      <c r="AA36" s="130">
        <v>0</v>
      </c>
      <c r="AB36" s="131">
        <v>0</v>
      </c>
      <c r="AC36" s="132">
        <v>0</v>
      </c>
      <c r="AD36" s="131">
        <v>0</v>
      </c>
      <c r="AE36" s="131">
        <v>0</v>
      </c>
      <c r="AF36" s="131">
        <v>0</v>
      </c>
      <c r="AG36" s="48" t="s">
        <v>149</v>
      </c>
      <c r="AH36" s="50" t="s">
        <v>147</v>
      </c>
    </row>
    <row r="37" spans="1:34" ht="15.5" x14ac:dyDescent="0.35">
      <c r="A37" s="48" t="s">
        <v>150</v>
      </c>
      <c r="B37" s="49" t="s">
        <v>151</v>
      </c>
      <c r="C37" s="69">
        <f t="shared" si="1"/>
        <v>44500</v>
      </c>
      <c r="D37" s="66">
        <f t="shared" si="2"/>
        <v>0</v>
      </c>
      <c r="E37" s="66">
        <f t="shared" si="3"/>
        <v>44500</v>
      </c>
      <c r="F37" s="130">
        <v>44500</v>
      </c>
      <c r="G37" s="131">
        <v>0</v>
      </c>
      <c r="H37" s="132">
        <v>44500</v>
      </c>
      <c r="I37" s="130">
        <v>0</v>
      </c>
      <c r="J37" s="131">
        <v>0</v>
      </c>
      <c r="K37" s="131">
        <v>0</v>
      </c>
      <c r="L37" s="130">
        <v>0</v>
      </c>
      <c r="M37" s="131">
        <v>0</v>
      </c>
      <c r="N37" s="132">
        <v>0</v>
      </c>
      <c r="O37" s="131">
        <v>0</v>
      </c>
      <c r="P37" s="131">
        <v>0</v>
      </c>
      <c r="Q37" s="131">
        <v>0</v>
      </c>
      <c r="R37" s="130">
        <v>0</v>
      </c>
      <c r="S37" s="131">
        <v>0</v>
      </c>
      <c r="T37" s="132">
        <v>0</v>
      </c>
      <c r="U37" s="130">
        <v>0</v>
      </c>
      <c r="V37" s="131">
        <v>0</v>
      </c>
      <c r="W37" s="132">
        <v>0</v>
      </c>
      <c r="X37" s="131">
        <v>0</v>
      </c>
      <c r="Y37" s="131">
        <v>0</v>
      </c>
      <c r="Z37" s="131">
        <v>0</v>
      </c>
      <c r="AA37" s="130">
        <v>0</v>
      </c>
      <c r="AB37" s="131">
        <v>0</v>
      </c>
      <c r="AC37" s="132">
        <v>0</v>
      </c>
      <c r="AD37" s="131">
        <v>0</v>
      </c>
      <c r="AE37" s="131">
        <v>0</v>
      </c>
      <c r="AF37" s="131">
        <v>0</v>
      </c>
      <c r="AG37" s="48" t="s">
        <v>152</v>
      </c>
      <c r="AH37" s="50" t="s">
        <v>150</v>
      </c>
    </row>
    <row r="38" spans="1:34" s="101" customFormat="1" ht="15.5" x14ac:dyDescent="0.35">
      <c r="A38" s="109" t="s">
        <v>12</v>
      </c>
      <c r="B38" s="110" t="s">
        <v>153</v>
      </c>
      <c r="C38" s="111">
        <f t="shared" si="1"/>
        <v>291932406</v>
      </c>
      <c r="D38" s="112">
        <f t="shared" si="2"/>
        <v>914426156</v>
      </c>
      <c r="E38" s="112">
        <f t="shared" si="3"/>
        <v>1206358562</v>
      </c>
      <c r="F38" s="128">
        <v>14578528</v>
      </c>
      <c r="G38" s="129">
        <v>44746256</v>
      </c>
      <c r="H38" s="133">
        <v>59324784</v>
      </c>
      <c r="I38" s="128">
        <v>97443244</v>
      </c>
      <c r="J38" s="129">
        <v>356157590</v>
      </c>
      <c r="K38" s="129">
        <v>453600834</v>
      </c>
      <c r="L38" s="128">
        <v>2905972</v>
      </c>
      <c r="M38" s="129">
        <v>8102813</v>
      </c>
      <c r="N38" s="133">
        <v>11008785</v>
      </c>
      <c r="O38" s="129">
        <v>118266906</v>
      </c>
      <c r="P38" s="129">
        <v>252818315</v>
      </c>
      <c r="Q38" s="129">
        <v>371085221</v>
      </c>
      <c r="R38" s="128">
        <v>43557069</v>
      </c>
      <c r="S38" s="129">
        <v>116667697</v>
      </c>
      <c r="T38" s="133">
        <v>160224766</v>
      </c>
      <c r="U38" s="128">
        <v>5948737</v>
      </c>
      <c r="V38" s="129">
        <v>12011742</v>
      </c>
      <c r="W38" s="133">
        <v>17960479</v>
      </c>
      <c r="X38" s="129">
        <v>4127001</v>
      </c>
      <c r="Y38" s="129">
        <v>4097514</v>
      </c>
      <c r="Z38" s="129">
        <v>8224515</v>
      </c>
      <c r="AA38" s="128">
        <v>898828</v>
      </c>
      <c r="AB38" s="129">
        <v>1161165</v>
      </c>
      <c r="AC38" s="133">
        <v>2059993</v>
      </c>
      <c r="AD38" s="129">
        <v>4206121</v>
      </c>
      <c r="AE38" s="129">
        <v>118663064</v>
      </c>
      <c r="AF38" s="129">
        <v>122869185</v>
      </c>
      <c r="AG38" s="109" t="s">
        <v>154</v>
      </c>
      <c r="AH38" s="113" t="s">
        <v>12</v>
      </c>
    </row>
    <row r="39" spans="1:34" ht="15.5" x14ac:dyDescent="0.35">
      <c r="A39" s="48" t="s">
        <v>155</v>
      </c>
      <c r="B39" s="49" t="s">
        <v>156</v>
      </c>
      <c r="C39" s="69">
        <f t="shared" si="1"/>
        <v>0</v>
      </c>
      <c r="D39" s="66">
        <f t="shared" si="2"/>
        <v>0</v>
      </c>
      <c r="E39" s="66">
        <f t="shared" si="3"/>
        <v>0</v>
      </c>
      <c r="F39" s="130">
        <v>0</v>
      </c>
      <c r="G39" s="131">
        <v>0</v>
      </c>
      <c r="H39" s="132">
        <v>0</v>
      </c>
      <c r="I39" s="130">
        <v>0</v>
      </c>
      <c r="J39" s="131">
        <v>0</v>
      </c>
      <c r="K39" s="131">
        <v>0</v>
      </c>
      <c r="L39" s="130">
        <v>0</v>
      </c>
      <c r="M39" s="131">
        <v>0</v>
      </c>
      <c r="N39" s="132">
        <v>0</v>
      </c>
      <c r="O39" s="131">
        <v>0</v>
      </c>
      <c r="P39" s="131">
        <v>0</v>
      </c>
      <c r="Q39" s="131">
        <v>0</v>
      </c>
      <c r="R39" s="130">
        <v>0</v>
      </c>
      <c r="S39" s="131">
        <v>0</v>
      </c>
      <c r="T39" s="132">
        <v>0</v>
      </c>
      <c r="U39" s="130">
        <v>0</v>
      </c>
      <c r="V39" s="131">
        <v>0</v>
      </c>
      <c r="W39" s="132">
        <v>0</v>
      </c>
      <c r="X39" s="131">
        <v>0</v>
      </c>
      <c r="Y39" s="131">
        <v>0</v>
      </c>
      <c r="Z39" s="131">
        <v>0</v>
      </c>
      <c r="AA39" s="130">
        <v>0</v>
      </c>
      <c r="AB39" s="131">
        <v>0</v>
      </c>
      <c r="AC39" s="132">
        <v>0</v>
      </c>
      <c r="AD39" s="131">
        <v>0</v>
      </c>
      <c r="AE39" s="131">
        <v>0</v>
      </c>
      <c r="AF39" s="131">
        <v>0</v>
      </c>
      <c r="AG39" s="48" t="s">
        <v>157</v>
      </c>
      <c r="AH39" s="50" t="s">
        <v>155</v>
      </c>
    </row>
    <row r="40" spans="1:34" ht="15" hidden="1" customHeight="1" x14ac:dyDescent="0.35">
      <c r="A40" s="55" t="s">
        <v>158</v>
      </c>
      <c r="B40" s="49" t="s">
        <v>159</v>
      </c>
      <c r="C40" s="69">
        <f t="shared" si="1"/>
        <v>0</v>
      </c>
      <c r="D40" s="66">
        <f t="shared" si="2"/>
        <v>0</v>
      </c>
      <c r="E40" s="66">
        <f t="shared" si="3"/>
        <v>0</v>
      </c>
      <c r="F40" s="130">
        <v>0</v>
      </c>
      <c r="G40" s="131">
        <v>0</v>
      </c>
      <c r="H40" s="132">
        <v>0</v>
      </c>
      <c r="I40" s="130">
        <v>0</v>
      </c>
      <c r="J40" s="131">
        <v>0</v>
      </c>
      <c r="K40" s="131">
        <v>0</v>
      </c>
      <c r="L40" s="130">
        <v>0</v>
      </c>
      <c r="M40" s="131">
        <v>0</v>
      </c>
      <c r="N40" s="132">
        <v>0</v>
      </c>
      <c r="O40" s="131">
        <v>0</v>
      </c>
      <c r="P40" s="131">
        <v>0</v>
      </c>
      <c r="Q40" s="131">
        <v>0</v>
      </c>
      <c r="R40" s="130">
        <v>0</v>
      </c>
      <c r="S40" s="131">
        <v>0</v>
      </c>
      <c r="T40" s="132">
        <v>0</v>
      </c>
      <c r="U40" s="130">
        <v>0</v>
      </c>
      <c r="V40" s="131">
        <v>0</v>
      </c>
      <c r="W40" s="132">
        <v>0</v>
      </c>
      <c r="X40" s="131">
        <v>0</v>
      </c>
      <c r="Y40" s="131">
        <v>0</v>
      </c>
      <c r="Z40" s="131">
        <v>0</v>
      </c>
      <c r="AA40" s="130">
        <v>0</v>
      </c>
      <c r="AB40" s="131">
        <v>0</v>
      </c>
      <c r="AC40" s="132">
        <v>0</v>
      </c>
      <c r="AD40" s="131">
        <v>0</v>
      </c>
      <c r="AE40" s="131">
        <v>0</v>
      </c>
      <c r="AF40" s="131">
        <v>0</v>
      </c>
      <c r="AG40" s="55" t="s">
        <v>32</v>
      </c>
      <c r="AH40" s="56" t="s">
        <v>158</v>
      </c>
    </row>
    <row r="41" spans="1:34" ht="15.5" x14ac:dyDescent="0.35">
      <c r="A41" s="55" t="s">
        <v>160</v>
      </c>
      <c r="B41" s="49" t="s">
        <v>161</v>
      </c>
      <c r="C41" s="69">
        <f t="shared" si="1"/>
        <v>0</v>
      </c>
      <c r="D41" s="66">
        <f t="shared" si="2"/>
        <v>0</v>
      </c>
      <c r="E41" s="66">
        <f t="shared" si="3"/>
        <v>0</v>
      </c>
      <c r="F41" s="130">
        <v>0</v>
      </c>
      <c r="G41" s="131">
        <v>0</v>
      </c>
      <c r="H41" s="132">
        <v>0</v>
      </c>
      <c r="I41" s="130">
        <v>0</v>
      </c>
      <c r="J41" s="131">
        <v>0</v>
      </c>
      <c r="K41" s="131">
        <v>0</v>
      </c>
      <c r="L41" s="130">
        <v>0</v>
      </c>
      <c r="M41" s="131">
        <v>0</v>
      </c>
      <c r="N41" s="132">
        <v>0</v>
      </c>
      <c r="O41" s="131">
        <v>0</v>
      </c>
      <c r="P41" s="131">
        <v>0</v>
      </c>
      <c r="Q41" s="131">
        <v>0</v>
      </c>
      <c r="R41" s="130">
        <v>0</v>
      </c>
      <c r="S41" s="131">
        <v>0</v>
      </c>
      <c r="T41" s="132">
        <v>0</v>
      </c>
      <c r="U41" s="130">
        <v>0</v>
      </c>
      <c r="V41" s="131">
        <v>0</v>
      </c>
      <c r="W41" s="132">
        <v>0</v>
      </c>
      <c r="X41" s="131">
        <v>0</v>
      </c>
      <c r="Y41" s="131">
        <v>0</v>
      </c>
      <c r="Z41" s="131">
        <v>0</v>
      </c>
      <c r="AA41" s="130">
        <v>0</v>
      </c>
      <c r="AB41" s="131">
        <v>0</v>
      </c>
      <c r="AC41" s="132">
        <v>0</v>
      </c>
      <c r="AD41" s="131">
        <v>0</v>
      </c>
      <c r="AE41" s="131">
        <v>0</v>
      </c>
      <c r="AF41" s="131">
        <v>0</v>
      </c>
      <c r="AG41" s="55" t="s">
        <v>34</v>
      </c>
      <c r="AH41" s="56" t="s">
        <v>160</v>
      </c>
    </row>
    <row r="42" spans="1:34" ht="15.5" x14ac:dyDescent="0.35">
      <c r="A42" s="55" t="s">
        <v>162</v>
      </c>
      <c r="B42" s="49" t="s">
        <v>163</v>
      </c>
      <c r="C42" s="69">
        <f t="shared" si="1"/>
        <v>0</v>
      </c>
      <c r="D42" s="66">
        <f t="shared" si="2"/>
        <v>0</v>
      </c>
      <c r="E42" s="66">
        <f t="shared" si="3"/>
        <v>0</v>
      </c>
      <c r="F42" s="130">
        <v>0</v>
      </c>
      <c r="G42" s="131">
        <v>0</v>
      </c>
      <c r="H42" s="132">
        <v>0</v>
      </c>
      <c r="I42" s="130">
        <v>0</v>
      </c>
      <c r="J42" s="131">
        <v>0</v>
      </c>
      <c r="K42" s="131">
        <v>0</v>
      </c>
      <c r="L42" s="130">
        <v>0</v>
      </c>
      <c r="M42" s="131">
        <v>0</v>
      </c>
      <c r="N42" s="132">
        <v>0</v>
      </c>
      <c r="O42" s="131">
        <v>0</v>
      </c>
      <c r="P42" s="131">
        <v>0</v>
      </c>
      <c r="Q42" s="131">
        <v>0</v>
      </c>
      <c r="R42" s="130">
        <v>0</v>
      </c>
      <c r="S42" s="131">
        <v>0</v>
      </c>
      <c r="T42" s="132">
        <v>0</v>
      </c>
      <c r="U42" s="130">
        <v>0</v>
      </c>
      <c r="V42" s="131">
        <v>0</v>
      </c>
      <c r="W42" s="132">
        <v>0</v>
      </c>
      <c r="X42" s="131">
        <v>0</v>
      </c>
      <c r="Y42" s="131">
        <v>0</v>
      </c>
      <c r="Z42" s="131">
        <v>0</v>
      </c>
      <c r="AA42" s="130">
        <v>0</v>
      </c>
      <c r="AB42" s="131">
        <v>0</v>
      </c>
      <c r="AC42" s="132">
        <v>0</v>
      </c>
      <c r="AD42" s="131">
        <v>0</v>
      </c>
      <c r="AE42" s="131">
        <v>0</v>
      </c>
      <c r="AF42" s="131">
        <v>0</v>
      </c>
      <c r="AG42" s="55" t="s">
        <v>164</v>
      </c>
      <c r="AH42" s="56" t="s">
        <v>162</v>
      </c>
    </row>
    <row r="43" spans="1:34" ht="15.5" x14ac:dyDescent="0.35">
      <c r="A43" s="55" t="s">
        <v>165</v>
      </c>
      <c r="B43" s="49" t="s">
        <v>166</v>
      </c>
      <c r="C43" s="69">
        <f t="shared" si="1"/>
        <v>291932406</v>
      </c>
      <c r="D43" s="66">
        <f t="shared" si="2"/>
        <v>914426156</v>
      </c>
      <c r="E43" s="66">
        <f t="shared" si="3"/>
        <v>1206358562</v>
      </c>
      <c r="F43" s="130">
        <v>14578528</v>
      </c>
      <c r="G43" s="131">
        <v>44746256</v>
      </c>
      <c r="H43" s="132">
        <v>59324784</v>
      </c>
      <c r="I43" s="130">
        <v>97443244</v>
      </c>
      <c r="J43" s="131">
        <v>356157590</v>
      </c>
      <c r="K43" s="131">
        <v>453600834</v>
      </c>
      <c r="L43" s="130">
        <v>2905972</v>
      </c>
      <c r="M43" s="131">
        <v>8102813</v>
      </c>
      <c r="N43" s="132">
        <v>11008785</v>
      </c>
      <c r="O43" s="131">
        <v>118266906</v>
      </c>
      <c r="P43" s="131">
        <v>252818315</v>
      </c>
      <c r="Q43" s="131">
        <v>371085221</v>
      </c>
      <c r="R43" s="130">
        <v>43557069</v>
      </c>
      <c r="S43" s="131">
        <v>116667697</v>
      </c>
      <c r="T43" s="132">
        <v>160224766</v>
      </c>
      <c r="U43" s="130">
        <v>5948737</v>
      </c>
      <c r="V43" s="131">
        <v>12011742</v>
      </c>
      <c r="W43" s="132">
        <v>17960479</v>
      </c>
      <c r="X43" s="131">
        <v>4127001</v>
      </c>
      <c r="Y43" s="131">
        <v>4097514</v>
      </c>
      <c r="Z43" s="131">
        <v>8224515</v>
      </c>
      <c r="AA43" s="130">
        <v>898828</v>
      </c>
      <c r="AB43" s="131">
        <v>1161165</v>
      </c>
      <c r="AC43" s="132">
        <v>2059993</v>
      </c>
      <c r="AD43" s="131">
        <v>4206121</v>
      </c>
      <c r="AE43" s="131">
        <v>118663064</v>
      </c>
      <c r="AF43" s="131">
        <v>122869185</v>
      </c>
      <c r="AG43" s="55" t="s">
        <v>167</v>
      </c>
      <c r="AH43" s="56" t="s">
        <v>165</v>
      </c>
    </row>
    <row r="44" spans="1:34" ht="15.5" x14ac:dyDescent="0.35">
      <c r="A44" s="55" t="s">
        <v>168</v>
      </c>
      <c r="B44" s="49" t="s">
        <v>169</v>
      </c>
      <c r="C44" s="69">
        <f t="shared" si="1"/>
        <v>162717451</v>
      </c>
      <c r="D44" s="66">
        <f t="shared" si="2"/>
        <v>444617333</v>
      </c>
      <c r="E44" s="66">
        <f t="shared" si="3"/>
        <v>607334784</v>
      </c>
      <c r="F44" s="130">
        <v>269020</v>
      </c>
      <c r="G44" s="131">
        <v>547204</v>
      </c>
      <c r="H44" s="131">
        <v>816224</v>
      </c>
      <c r="I44" s="130">
        <v>7710109</v>
      </c>
      <c r="J44" s="131">
        <v>18113366</v>
      </c>
      <c r="K44" s="131">
        <v>25823475</v>
      </c>
      <c r="L44" s="130">
        <v>98234</v>
      </c>
      <c r="M44" s="131">
        <v>88228</v>
      </c>
      <c r="N44" s="131">
        <v>186462</v>
      </c>
      <c r="O44" s="130">
        <v>117877306</v>
      </c>
      <c r="P44" s="131">
        <v>227508940</v>
      </c>
      <c r="Q44" s="131">
        <v>345386246</v>
      </c>
      <c r="R44" s="130">
        <v>30913840</v>
      </c>
      <c r="S44" s="131">
        <v>89701065</v>
      </c>
      <c r="T44" s="131">
        <v>120614905</v>
      </c>
      <c r="U44" s="130">
        <v>0</v>
      </c>
      <c r="V44" s="131">
        <v>0</v>
      </c>
      <c r="W44" s="132">
        <v>0</v>
      </c>
      <c r="X44" s="130">
        <v>4127001</v>
      </c>
      <c r="Y44" s="131">
        <v>4097514</v>
      </c>
      <c r="Z44" s="131">
        <v>8224515</v>
      </c>
      <c r="AA44" s="130">
        <v>0</v>
      </c>
      <c r="AB44" s="131">
        <v>0</v>
      </c>
      <c r="AC44" s="132">
        <v>0</v>
      </c>
      <c r="AD44" s="130">
        <v>1721941</v>
      </c>
      <c r="AE44" s="131">
        <v>104561016</v>
      </c>
      <c r="AF44" s="131">
        <v>106282957</v>
      </c>
      <c r="AG44" s="55" t="s">
        <v>170</v>
      </c>
      <c r="AH44" s="56" t="s">
        <v>168</v>
      </c>
    </row>
    <row r="45" spans="1:34" ht="15.5" x14ac:dyDescent="0.35">
      <c r="A45" s="55" t="s">
        <v>171</v>
      </c>
      <c r="B45" s="49" t="s">
        <v>172</v>
      </c>
      <c r="C45" s="69">
        <f t="shared" si="1"/>
        <v>80257017</v>
      </c>
      <c r="D45" s="66">
        <f t="shared" si="2"/>
        <v>211892529</v>
      </c>
      <c r="E45" s="66">
        <f t="shared" si="3"/>
        <v>292149546</v>
      </c>
      <c r="F45" s="130">
        <v>133444</v>
      </c>
      <c r="G45" s="131">
        <v>276429</v>
      </c>
      <c r="H45" s="131">
        <v>409873</v>
      </c>
      <c r="I45" s="130">
        <v>3215786</v>
      </c>
      <c r="J45" s="131">
        <v>9733754</v>
      </c>
      <c r="K45" s="131">
        <v>12949540</v>
      </c>
      <c r="L45" s="130">
        <v>49286</v>
      </c>
      <c r="M45" s="131">
        <v>44114</v>
      </c>
      <c r="N45" s="131">
        <v>93400</v>
      </c>
      <c r="O45" s="130">
        <v>60446729</v>
      </c>
      <c r="P45" s="131">
        <v>101674433</v>
      </c>
      <c r="Q45" s="131">
        <v>162121162</v>
      </c>
      <c r="R45" s="130">
        <v>11902771</v>
      </c>
      <c r="S45" s="131">
        <v>43293618</v>
      </c>
      <c r="T45" s="131">
        <v>55196389</v>
      </c>
      <c r="U45" s="130">
        <v>0</v>
      </c>
      <c r="V45" s="131">
        <v>0</v>
      </c>
      <c r="W45" s="132">
        <v>0</v>
      </c>
      <c r="X45" s="130">
        <v>4127001</v>
      </c>
      <c r="Y45" s="131">
        <v>4097514</v>
      </c>
      <c r="Z45" s="131">
        <v>8224515</v>
      </c>
      <c r="AA45" s="130">
        <v>0</v>
      </c>
      <c r="AB45" s="131">
        <v>0</v>
      </c>
      <c r="AC45" s="132">
        <v>0</v>
      </c>
      <c r="AD45" s="130">
        <v>382000</v>
      </c>
      <c r="AE45" s="131">
        <v>52772667</v>
      </c>
      <c r="AF45" s="131">
        <v>53154667</v>
      </c>
      <c r="AG45" s="55" t="s">
        <v>173</v>
      </c>
      <c r="AH45" s="56" t="s">
        <v>171</v>
      </c>
    </row>
    <row r="46" spans="1:34" ht="15.5" x14ac:dyDescent="0.35">
      <c r="A46" s="55" t="s">
        <v>174</v>
      </c>
      <c r="B46" s="49" t="s">
        <v>175</v>
      </c>
      <c r="C46" s="69">
        <f t="shared" si="1"/>
        <v>82460434</v>
      </c>
      <c r="D46" s="66">
        <f t="shared" si="2"/>
        <v>232724804</v>
      </c>
      <c r="E46" s="66">
        <f t="shared" si="3"/>
        <v>315185238</v>
      </c>
      <c r="F46" s="130">
        <v>135576</v>
      </c>
      <c r="G46" s="131">
        <v>270775</v>
      </c>
      <c r="H46" s="131">
        <v>406351</v>
      </c>
      <c r="I46" s="130">
        <v>4494323</v>
      </c>
      <c r="J46" s="131">
        <v>8379612</v>
      </c>
      <c r="K46" s="131">
        <v>12873935</v>
      </c>
      <c r="L46" s="130">
        <v>48948</v>
      </c>
      <c r="M46" s="131">
        <v>44114</v>
      </c>
      <c r="N46" s="131">
        <v>93062</v>
      </c>
      <c r="O46" s="130">
        <v>57430577</v>
      </c>
      <c r="P46" s="131">
        <v>125834507</v>
      </c>
      <c r="Q46" s="131">
        <v>183265084</v>
      </c>
      <c r="R46" s="130">
        <v>19011069</v>
      </c>
      <c r="S46" s="131">
        <v>46407447</v>
      </c>
      <c r="T46" s="131">
        <v>65418516</v>
      </c>
      <c r="U46" s="130">
        <v>0</v>
      </c>
      <c r="V46" s="131">
        <v>0</v>
      </c>
      <c r="W46" s="132">
        <v>0</v>
      </c>
      <c r="X46" s="130">
        <v>0</v>
      </c>
      <c r="Y46" s="131">
        <v>0</v>
      </c>
      <c r="Z46" s="131">
        <v>0</v>
      </c>
      <c r="AA46" s="130">
        <v>0</v>
      </c>
      <c r="AB46" s="131">
        <v>0</v>
      </c>
      <c r="AC46" s="132">
        <v>0</v>
      </c>
      <c r="AD46" s="130">
        <v>1339941</v>
      </c>
      <c r="AE46" s="131">
        <v>51788349</v>
      </c>
      <c r="AF46" s="131">
        <v>53128290</v>
      </c>
      <c r="AG46" s="55" t="s">
        <v>176</v>
      </c>
      <c r="AH46" s="56" t="s">
        <v>174</v>
      </c>
    </row>
    <row r="47" spans="1:34" ht="15.5" x14ac:dyDescent="0.35">
      <c r="A47" s="55" t="s">
        <v>177</v>
      </c>
      <c r="B47" s="49" t="s">
        <v>178</v>
      </c>
      <c r="C47" s="69">
        <f t="shared" si="1"/>
        <v>129214955</v>
      </c>
      <c r="D47" s="66">
        <f t="shared" si="2"/>
        <v>469808823</v>
      </c>
      <c r="E47" s="66">
        <f t="shared" si="3"/>
        <v>599023778</v>
      </c>
      <c r="F47" s="130">
        <v>14309508</v>
      </c>
      <c r="G47" s="131">
        <v>44199052</v>
      </c>
      <c r="H47" s="131">
        <v>58508560</v>
      </c>
      <c r="I47" s="130">
        <v>89733135</v>
      </c>
      <c r="J47" s="131">
        <v>338044224</v>
      </c>
      <c r="K47" s="131">
        <v>427777359</v>
      </c>
      <c r="L47" s="130">
        <v>2807738</v>
      </c>
      <c r="M47" s="131">
        <v>8014585</v>
      </c>
      <c r="N47" s="131">
        <v>10822323</v>
      </c>
      <c r="O47" s="130">
        <v>389600</v>
      </c>
      <c r="P47" s="131">
        <v>25309375</v>
      </c>
      <c r="Q47" s="131">
        <v>25698975</v>
      </c>
      <c r="R47" s="130">
        <v>12643229</v>
      </c>
      <c r="S47" s="131">
        <v>26966632</v>
      </c>
      <c r="T47" s="131">
        <v>39609861</v>
      </c>
      <c r="U47" s="130">
        <v>5948737</v>
      </c>
      <c r="V47" s="131">
        <v>12011742</v>
      </c>
      <c r="W47" s="132">
        <v>17960479</v>
      </c>
      <c r="X47" s="130">
        <v>0</v>
      </c>
      <c r="Y47" s="131">
        <v>0</v>
      </c>
      <c r="Z47" s="131">
        <v>0</v>
      </c>
      <c r="AA47" s="130">
        <v>898828</v>
      </c>
      <c r="AB47" s="131">
        <v>1161165</v>
      </c>
      <c r="AC47" s="132">
        <v>2059993</v>
      </c>
      <c r="AD47" s="130">
        <v>2484180</v>
      </c>
      <c r="AE47" s="131">
        <v>14102048</v>
      </c>
      <c r="AF47" s="131">
        <v>16586228</v>
      </c>
      <c r="AG47" s="55" t="s">
        <v>179</v>
      </c>
      <c r="AH47" s="56" t="s">
        <v>177</v>
      </c>
    </row>
    <row r="48" spans="1:34" ht="15.5" x14ac:dyDescent="0.35">
      <c r="A48" s="55" t="s">
        <v>180</v>
      </c>
      <c r="B48" s="49" t="s">
        <v>17</v>
      </c>
      <c r="C48" s="69">
        <f t="shared" si="1"/>
        <v>0</v>
      </c>
      <c r="D48" s="66">
        <f t="shared" si="2"/>
        <v>0</v>
      </c>
      <c r="E48" s="66">
        <f t="shared" si="3"/>
        <v>0</v>
      </c>
      <c r="F48" s="130">
        <v>0</v>
      </c>
      <c r="G48" s="131">
        <v>0</v>
      </c>
      <c r="H48" s="131">
        <v>0</v>
      </c>
      <c r="I48" s="130">
        <v>0</v>
      </c>
      <c r="J48" s="131">
        <v>0</v>
      </c>
      <c r="K48" s="131">
        <v>0</v>
      </c>
      <c r="L48" s="130">
        <v>0</v>
      </c>
      <c r="M48" s="131">
        <v>0</v>
      </c>
      <c r="N48" s="131">
        <v>0</v>
      </c>
      <c r="O48" s="130">
        <v>0</v>
      </c>
      <c r="P48" s="131">
        <v>0</v>
      </c>
      <c r="Q48" s="131">
        <v>0</v>
      </c>
      <c r="R48" s="130">
        <v>0</v>
      </c>
      <c r="S48" s="131">
        <v>0</v>
      </c>
      <c r="T48" s="131">
        <v>0</v>
      </c>
      <c r="U48" s="130">
        <v>0</v>
      </c>
      <c r="V48" s="131">
        <v>0</v>
      </c>
      <c r="W48" s="132">
        <v>0</v>
      </c>
      <c r="X48" s="130">
        <v>0</v>
      </c>
      <c r="Y48" s="131">
        <v>0</v>
      </c>
      <c r="Z48" s="131">
        <v>0</v>
      </c>
      <c r="AA48" s="130">
        <v>0</v>
      </c>
      <c r="AB48" s="131">
        <v>0</v>
      </c>
      <c r="AC48" s="132">
        <v>0</v>
      </c>
      <c r="AD48" s="130">
        <v>0</v>
      </c>
      <c r="AE48" s="131">
        <v>0</v>
      </c>
      <c r="AF48" s="131">
        <v>0</v>
      </c>
      <c r="AG48" s="55" t="s">
        <v>18</v>
      </c>
      <c r="AH48" s="56" t="s">
        <v>180</v>
      </c>
    </row>
    <row r="49" spans="1:34" s="101" customFormat="1" ht="15.5" x14ac:dyDescent="0.35">
      <c r="A49" s="109" t="s">
        <v>181</v>
      </c>
      <c r="B49" s="110" t="s">
        <v>182</v>
      </c>
      <c r="C49" s="111">
        <f t="shared" si="1"/>
        <v>14717095929</v>
      </c>
      <c r="D49" s="112">
        <f t="shared" si="2"/>
        <v>8088191296</v>
      </c>
      <c r="E49" s="112">
        <f t="shared" si="3"/>
        <v>22805287225</v>
      </c>
      <c r="F49" s="128">
        <v>694083034</v>
      </c>
      <c r="G49" s="129">
        <v>225333143</v>
      </c>
      <c r="H49" s="129">
        <v>919416177</v>
      </c>
      <c r="I49" s="128">
        <v>4727468981</v>
      </c>
      <c r="J49" s="129">
        <v>6748778307</v>
      </c>
      <c r="K49" s="129">
        <v>11476247288</v>
      </c>
      <c r="L49" s="128">
        <v>1388252852</v>
      </c>
      <c r="M49" s="129">
        <v>100270672</v>
      </c>
      <c r="N49" s="129">
        <v>1488523524</v>
      </c>
      <c r="O49" s="128">
        <v>2061411922</v>
      </c>
      <c r="P49" s="129">
        <v>483589415</v>
      </c>
      <c r="Q49" s="129">
        <v>2545001337</v>
      </c>
      <c r="R49" s="128">
        <v>4401044265</v>
      </c>
      <c r="S49" s="129">
        <v>167750294</v>
      </c>
      <c r="T49" s="129">
        <v>4568794559</v>
      </c>
      <c r="U49" s="128">
        <v>822922977</v>
      </c>
      <c r="V49" s="129">
        <v>130139767</v>
      </c>
      <c r="W49" s="133">
        <v>953062744</v>
      </c>
      <c r="X49" s="128">
        <v>515019</v>
      </c>
      <c r="Y49" s="129">
        <v>2492391</v>
      </c>
      <c r="Z49" s="129">
        <v>3007410</v>
      </c>
      <c r="AA49" s="128">
        <v>107658576</v>
      </c>
      <c r="AB49" s="129">
        <v>378985</v>
      </c>
      <c r="AC49" s="133">
        <v>108037561</v>
      </c>
      <c r="AD49" s="128">
        <v>513738303</v>
      </c>
      <c r="AE49" s="129">
        <v>229458322</v>
      </c>
      <c r="AF49" s="129">
        <v>743196625</v>
      </c>
      <c r="AG49" s="109" t="s">
        <v>183</v>
      </c>
      <c r="AH49" s="113" t="s">
        <v>181</v>
      </c>
    </row>
    <row r="50" spans="1:34" s="101" customFormat="1" ht="15.5" x14ac:dyDescent="0.35">
      <c r="A50" s="109" t="s">
        <v>13</v>
      </c>
      <c r="B50" s="110" t="s">
        <v>184</v>
      </c>
      <c r="C50" s="111">
        <f t="shared" si="1"/>
        <v>443965970</v>
      </c>
      <c r="D50" s="112">
        <f t="shared" si="2"/>
        <v>6086145973</v>
      </c>
      <c r="E50" s="112">
        <f t="shared" si="3"/>
        <v>6530111943</v>
      </c>
      <c r="F50" s="128">
        <v>38230029</v>
      </c>
      <c r="G50" s="129">
        <v>140020077</v>
      </c>
      <c r="H50" s="129">
        <v>178250106</v>
      </c>
      <c r="I50" s="128">
        <v>250456065</v>
      </c>
      <c r="J50" s="129">
        <v>5803735306</v>
      </c>
      <c r="K50" s="129">
        <v>6054191371</v>
      </c>
      <c r="L50" s="128">
        <v>40209875</v>
      </c>
      <c r="M50" s="129">
        <v>17003103</v>
      </c>
      <c r="N50" s="129">
        <v>57212978</v>
      </c>
      <c r="O50" s="128">
        <v>21826230</v>
      </c>
      <c r="P50" s="129">
        <v>40947892</v>
      </c>
      <c r="Q50" s="129">
        <v>62774122</v>
      </c>
      <c r="R50" s="128">
        <v>58363072</v>
      </c>
      <c r="S50" s="129">
        <v>31797461</v>
      </c>
      <c r="T50" s="129">
        <v>90160533</v>
      </c>
      <c r="U50" s="128">
        <v>31430726</v>
      </c>
      <c r="V50" s="129">
        <v>49770758</v>
      </c>
      <c r="W50" s="133">
        <v>81201484</v>
      </c>
      <c r="X50" s="128">
        <v>515019</v>
      </c>
      <c r="Y50" s="129">
        <v>2492391</v>
      </c>
      <c r="Z50" s="129">
        <v>3007410</v>
      </c>
      <c r="AA50" s="128">
        <v>2354443</v>
      </c>
      <c r="AB50" s="129">
        <v>378985</v>
      </c>
      <c r="AC50" s="133">
        <v>2733428</v>
      </c>
      <c r="AD50" s="128">
        <v>580511</v>
      </c>
      <c r="AE50" s="129">
        <v>0</v>
      </c>
      <c r="AF50" s="129">
        <v>580511</v>
      </c>
      <c r="AG50" s="109" t="s">
        <v>185</v>
      </c>
      <c r="AH50" s="113" t="s">
        <v>13</v>
      </c>
    </row>
    <row r="51" spans="1:34" ht="15.5" x14ac:dyDescent="0.35">
      <c r="A51" s="48" t="s">
        <v>186</v>
      </c>
      <c r="B51" s="49" t="s">
        <v>187</v>
      </c>
      <c r="C51" s="69">
        <f t="shared" si="1"/>
        <v>20447214</v>
      </c>
      <c r="D51" s="66">
        <f t="shared" si="2"/>
        <v>0</v>
      </c>
      <c r="E51" s="66">
        <f t="shared" si="3"/>
        <v>20447214</v>
      </c>
      <c r="F51" s="130">
        <v>20447192</v>
      </c>
      <c r="G51" s="131">
        <v>0</v>
      </c>
      <c r="H51" s="131">
        <v>20447192</v>
      </c>
      <c r="I51" s="130">
        <v>0</v>
      </c>
      <c r="J51" s="131">
        <v>0</v>
      </c>
      <c r="K51" s="131">
        <v>0</v>
      </c>
      <c r="L51" s="130">
        <v>0</v>
      </c>
      <c r="M51" s="131">
        <v>0</v>
      </c>
      <c r="N51" s="131">
        <v>0</v>
      </c>
      <c r="O51" s="130">
        <v>0</v>
      </c>
      <c r="P51" s="131">
        <v>0</v>
      </c>
      <c r="Q51" s="131">
        <v>0</v>
      </c>
      <c r="R51" s="130">
        <v>0</v>
      </c>
      <c r="S51" s="131">
        <v>0</v>
      </c>
      <c r="T51" s="131">
        <v>0</v>
      </c>
      <c r="U51" s="130">
        <v>0</v>
      </c>
      <c r="V51" s="131">
        <v>0</v>
      </c>
      <c r="W51" s="132">
        <v>0</v>
      </c>
      <c r="X51" s="130">
        <v>0</v>
      </c>
      <c r="Y51" s="131">
        <v>0</v>
      </c>
      <c r="Z51" s="131">
        <v>0</v>
      </c>
      <c r="AA51" s="130">
        <v>0</v>
      </c>
      <c r="AB51" s="131">
        <v>0</v>
      </c>
      <c r="AC51" s="132">
        <v>0</v>
      </c>
      <c r="AD51" s="130">
        <v>22</v>
      </c>
      <c r="AE51" s="131">
        <v>0</v>
      </c>
      <c r="AF51" s="131">
        <v>22</v>
      </c>
      <c r="AG51" s="48" t="s">
        <v>188</v>
      </c>
      <c r="AH51" s="50" t="s">
        <v>186</v>
      </c>
    </row>
    <row r="52" spans="1:34" ht="15.5" x14ac:dyDescent="0.35">
      <c r="A52" s="48" t="s">
        <v>189</v>
      </c>
      <c r="B52" s="49" t="s">
        <v>190</v>
      </c>
      <c r="C52" s="69">
        <f t="shared" si="1"/>
        <v>100387326</v>
      </c>
      <c r="D52" s="66">
        <f t="shared" si="2"/>
        <v>5782922412</v>
      </c>
      <c r="E52" s="66">
        <f t="shared" si="3"/>
        <v>5883309738</v>
      </c>
      <c r="F52" s="130">
        <v>6363</v>
      </c>
      <c r="G52" s="131">
        <v>39267311</v>
      </c>
      <c r="H52" s="131">
        <v>39273674</v>
      </c>
      <c r="I52" s="130">
        <v>63257099</v>
      </c>
      <c r="J52" s="131">
        <v>5736670047</v>
      </c>
      <c r="K52" s="131">
        <v>5799927146</v>
      </c>
      <c r="L52" s="130">
        <v>13827440</v>
      </c>
      <c r="M52" s="131">
        <v>2546347</v>
      </c>
      <c r="N52" s="131">
        <v>16373787</v>
      </c>
      <c r="O52" s="130">
        <v>0</v>
      </c>
      <c r="P52" s="131">
        <v>0</v>
      </c>
      <c r="Q52" s="131">
        <v>0</v>
      </c>
      <c r="R52" s="130">
        <v>9423323</v>
      </c>
      <c r="S52" s="131">
        <v>915731</v>
      </c>
      <c r="T52" s="131">
        <v>10339054</v>
      </c>
      <c r="U52" s="130">
        <v>12118742</v>
      </c>
      <c r="V52" s="131">
        <v>1030585</v>
      </c>
      <c r="W52" s="132">
        <v>13149327</v>
      </c>
      <c r="X52" s="130">
        <v>515019</v>
      </c>
      <c r="Y52" s="131">
        <v>2492391</v>
      </c>
      <c r="Z52" s="131">
        <v>3007410</v>
      </c>
      <c r="AA52" s="130">
        <v>1239340</v>
      </c>
      <c r="AB52" s="131">
        <v>0</v>
      </c>
      <c r="AC52" s="132">
        <v>1239340</v>
      </c>
      <c r="AD52" s="130">
        <v>0</v>
      </c>
      <c r="AE52" s="131">
        <v>0</v>
      </c>
      <c r="AF52" s="131">
        <v>0</v>
      </c>
      <c r="AG52" s="48" t="s">
        <v>191</v>
      </c>
      <c r="AH52" s="50" t="s">
        <v>189</v>
      </c>
    </row>
    <row r="53" spans="1:34" ht="15.5" x14ac:dyDescent="0.35">
      <c r="A53" s="48" t="s">
        <v>192</v>
      </c>
      <c r="B53" s="49" t="s">
        <v>193</v>
      </c>
      <c r="C53" s="69">
        <f t="shared" si="1"/>
        <v>196066439</v>
      </c>
      <c r="D53" s="66">
        <f t="shared" si="2"/>
        <v>4968136</v>
      </c>
      <c r="E53" s="66">
        <f t="shared" si="3"/>
        <v>201034575</v>
      </c>
      <c r="F53" s="130">
        <v>14184570</v>
      </c>
      <c r="G53" s="131">
        <v>394389</v>
      </c>
      <c r="H53" s="131">
        <v>14578959</v>
      </c>
      <c r="I53" s="130">
        <v>102448244</v>
      </c>
      <c r="J53" s="131">
        <v>2091271</v>
      </c>
      <c r="K53" s="131">
        <v>104539515</v>
      </c>
      <c r="L53" s="130">
        <v>12623053</v>
      </c>
      <c r="M53" s="131">
        <v>171053</v>
      </c>
      <c r="N53" s="131">
        <v>12794106</v>
      </c>
      <c r="O53" s="130">
        <v>17059810</v>
      </c>
      <c r="P53" s="131">
        <v>1200132</v>
      </c>
      <c r="Q53" s="131">
        <v>18259942</v>
      </c>
      <c r="R53" s="130">
        <v>34431226</v>
      </c>
      <c r="S53" s="131">
        <v>638558</v>
      </c>
      <c r="T53" s="131">
        <v>35069784</v>
      </c>
      <c r="U53" s="130">
        <v>14531994</v>
      </c>
      <c r="V53" s="131">
        <v>472733</v>
      </c>
      <c r="W53" s="132">
        <v>15004727</v>
      </c>
      <c r="X53" s="130">
        <v>0</v>
      </c>
      <c r="Y53" s="131">
        <v>0</v>
      </c>
      <c r="Z53" s="131">
        <v>0</v>
      </c>
      <c r="AA53" s="130">
        <v>207053</v>
      </c>
      <c r="AB53" s="131">
        <v>0</v>
      </c>
      <c r="AC53" s="132">
        <v>207053</v>
      </c>
      <c r="AD53" s="130">
        <v>580489</v>
      </c>
      <c r="AE53" s="131">
        <v>0</v>
      </c>
      <c r="AF53" s="131">
        <v>580489</v>
      </c>
      <c r="AG53" s="48" t="s">
        <v>194</v>
      </c>
      <c r="AH53" s="50" t="s">
        <v>192</v>
      </c>
    </row>
    <row r="54" spans="1:34" ht="15.5" x14ac:dyDescent="0.35">
      <c r="A54" s="48" t="s">
        <v>195</v>
      </c>
      <c r="B54" s="49" t="s">
        <v>196</v>
      </c>
      <c r="C54" s="69">
        <f t="shared" si="1"/>
        <v>18319391</v>
      </c>
      <c r="D54" s="66">
        <f t="shared" si="2"/>
        <v>6143530</v>
      </c>
      <c r="E54" s="66">
        <f t="shared" si="3"/>
        <v>24462921</v>
      </c>
      <c r="F54" s="130">
        <v>3237300</v>
      </c>
      <c r="G54" s="131">
        <v>1071166</v>
      </c>
      <c r="H54" s="131">
        <v>4308466</v>
      </c>
      <c r="I54" s="130">
        <v>7897382</v>
      </c>
      <c r="J54" s="131">
        <v>2884745</v>
      </c>
      <c r="K54" s="131">
        <v>10782127</v>
      </c>
      <c r="L54" s="130">
        <v>1237120</v>
      </c>
      <c r="M54" s="131">
        <v>0</v>
      </c>
      <c r="N54" s="131">
        <v>1237120</v>
      </c>
      <c r="O54" s="130">
        <v>3091184</v>
      </c>
      <c r="P54" s="131">
        <v>1183799</v>
      </c>
      <c r="Q54" s="131">
        <v>4274983</v>
      </c>
      <c r="R54" s="130">
        <v>1317190</v>
      </c>
      <c r="S54" s="131">
        <v>240036</v>
      </c>
      <c r="T54" s="131">
        <v>1557226</v>
      </c>
      <c r="U54" s="130">
        <v>1539215</v>
      </c>
      <c r="V54" s="131">
        <v>763784</v>
      </c>
      <c r="W54" s="132">
        <v>2302999</v>
      </c>
      <c r="X54" s="130">
        <v>0</v>
      </c>
      <c r="Y54" s="131">
        <v>0</v>
      </c>
      <c r="Z54" s="131">
        <v>0</v>
      </c>
      <c r="AA54" s="130">
        <v>0</v>
      </c>
      <c r="AB54" s="131">
        <v>0</v>
      </c>
      <c r="AC54" s="132">
        <v>0</v>
      </c>
      <c r="AD54" s="130">
        <v>0</v>
      </c>
      <c r="AE54" s="131">
        <v>0</v>
      </c>
      <c r="AF54" s="131">
        <v>0</v>
      </c>
      <c r="AG54" s="48" t="s">
        <v>197</v>
      </c>
      <c r="AH54" s="50" t="s">
        <v>195</v>
      </c>
    </row>
    <row r="55" spans="1:34" ht="15.5" x14ac:dyDescent="0.35">
      <c r="A55" s="48" t="s">
        <v>198</v>
      </c>
      <c r="B55" s="49" t="s">
        <v>199</v>
      </c>
      <c r="C55" s="69">
        <f t="shared" si="1"/>
        <v>103</v>
      </c>
      <c r="D55" s="66">
        <f t="shared" si="2"/>
        <v>0</v>
      </c>
      <c r="E55" s="66">
        <f t="shared" si="3"/>
        <v>103</v>
      </c>
      <c r="F55" s="130">
        <v>103</v>
      </c>
      <c r="G55" s="131">
        <v>0</v>
      </c>
      <c r="H55" s="131">
        <v>103</v>
      </c>
      <c r="I55" s="130">
        <v>0</v>
      </c>
      <c r="J55" s="131">
        <v>0</v>
      </c>
      <c r="K55" s="131">
        <v>0</v>
      </c>
      <c r="L55" s="130">
        <v>0</v>
      </c>
      <c r="M55" s="131">
        <v>0</v>
      </c>
      <c r="N55" s="131">
        <v>0</v>
      </c>
      <c r="O55" s="130">
        <v>0</v>
      </c>
      <c r="P55" s="131">
        <v>0</v>
      </c>
      <c r="Q55" s="131">
        <v>0</v>
      </c>
      <c r="R55" s="130">
        <v>0</v>
      </c>
      <c r="S55" s="131">
        <v>0</v>
      </c>
      <c r="T55" s="131">
        <v>0</v>
      </c>
      <c r="U55" s="130">
        <v>0</v>
      </c>
      <c r="V55" s="131">
        <v>0</v>
      </c>
      <c r="W55" s="132">
        <v>0</v>
      </c>
      <c r="X55" s="130">
        <v>0</v>
      </c>
      <c r="Y55" s="131">
        <v>0</v>
      </c>
      <c r="Z55" s="131">
        <v>0</v>
      </c>
      <c r="AA55" s="130">
        <v>0</v>
      </c>
      <c r="AB55" s="131">
        <v>0</v>
      </c>
      <c r="AC55" s="132">
        <v>0</v>
      </c>
      <c r="AD55" s="130">
        <v>0</v>
      </c>
      <c r="AE55" s="131">
        <v>0</v>
      </c>
      <c r="AF55" s="131">
        <v>0</v>
      </c>
      <c r="AG55" s="48" t="s">
        <v>200</v>
      </c>
      <c r="AH55" s="50" t="s">
        <v>198</v>
      </c>
    </row>
    <row r="56" spans="1:34" ht="15.5" x14ac:dyDescent="0.35">
      <c r="A56" s="48" t="s">
        <v>201</v>
      </c>
      <c r="B56" s="49" t="s">
        <v>202</v>
      </c>
      <c r="C56" s="69">
        <f t="shared" si="1"/>
        <v>0</v>
      </c>
      <c r="D56" s="66">
        <f t="shared" si="2"/>
        <v>0</v>
      </c>
      <c r="E56" s="66">
        <f t="shared" si="3"/>
        <v>0</v>
      </c>
      <c r="F56" s="130">
        <v>0</v>
      </c>
      <c r="G56" s="131">
        <v>0</v>
      </c>
      <c r="H56" s="131">
        <v>0</v>
      </c>
      <c r="I56" s="130">
        <v>0</v>
      </c>
      <c r="J56" s="131">
        <v>0</v>
      </c>
      <c r="K56" s="131">
        <v>0</v>
      </c>
      <c r="L56" s="130">
        <v>0</v>
      </c>
      <c r="M56" s="131">
        <v>0</v>
      </c>
      <c r="N56" s="131">
        <v>0</v>
      </c>
      <c r="O56" s="130">
        <v>0</v>
      </c>
      <c r="P56" s="131">
        <v>0</v>
      </c>
      <c r="Q56" s="131">
        <v>0</v>
      </c>
      <c r="R56" s="130">
        <v>0</v>
      </c>
      <c r="S56" s="131">
        <v>0</v>
      </c>
      <c r="T56" s="131">
        <v>0</v>
      </c>
      <c r="U56" s="130">
        <v>0</v>
      </c>
      <c r="V56" s="131">
        <v>0</v>
      </c>
      <c r="W56" s="132">
        <v>0</v>
      </c>
      <c r="X56" s="130">
        <v>0</v>
      </c>
      <c r="Y56" s="131">
        <v>0</v>
      </c>
      <c r="Z56" s="131">
        <v>0</v>
      </c>
      <c r="AA56" s="130">
        <v>0</v>
      </c>
      <c r="AB56" s="131">
        <v>0</v>
      </c>
      <c r="AC56" s="132">
        <v>0</v>
      </c>
      <c r="AD56" s="130">
        <v>0</v>
      </c>
      <c r="AE56" s="131">
        <v>0</v>
      </c>
      <c r="AF56" s="131">
        <v>0</v>
      </c>
      <c r="AG56" s="48" t="s">
        <v>203</v>
      </c>
      <c r="AH56" s="50" t="s">
        <v>201</v>
      </c>
    </row>
    <row r="57" spans="1:34" ht="15.5" x14ac:dyDescent="0.35">
      <c r="A57" s="48" t="s">
        <v>204</v>
      </c>
      <c r="B57" s="49" t="s">
        <v>205</v>
      </c>
      <c r="C57" s="69">
        <f t="shared" si="1"/>
        <v>3501946</v>
      </c>
      <c r="D57" s="66">
        <f t="shared" si="2"/>
        <v>39594131</v>
      </c>
      <c r="E57" s="66">
        <f t="shared" si="3"/>
        <v>43096077</v>
      </c>
      <c r="F57" s="130">
        <v>228548</v>
      </c>
      <c r="G57" s="131">
        <v>4640567</v>
      </c>
      <c r="H57" s="131">
        <v>4869115</v>
      </c>
      <c r="I57" s="130">
        <v>0</v>
      </c>
      <c r="J57" s="131">
        <v>0</v>
      </c>
      <c r="K57" s="131">
        <v>0</v>
      </c>
      <c r="L57" s="130">
        <v>25840</v>
      </c>
      <c r="M57" s="131">
        <v>30565</v>
      </c>
      <c r="N57" s="131">
        <v>56405</v>
      </c>
      <c r="O57" s="130">
        <v>6783</v>
      </c>
      <c r="P57" s="131">
        <v>25658567</v>
      </c>
      <c r="Q57" s="131">
        <v>25665350</v>
      </c>
      <c r="R57" s="130">
        <v>0</v>
      </c>
      <c r="S57" s="131">
        <v>7097</v>
      </c>
      <c r="T57" s="131">
        <v>7097</v>
      </c>
      <c r="U57" s="130">
        <v>3240775</v>
      </c>
      <c r="V57" s="131">
        <v>9257335</v>
      </c>
      <c r="W57" s="132">
        <v>12498110</v>
      </c>
      <c r="X57" s="130">
        <v>0</v>
      </c>
      <c r="Y57" s="131">
        <v>0</v>
      </c>
      <c r="Z57" s="131">
        <v>0</v>
      </c>
      <c r="AA57" s="130">
        <v>0</v>
      </c>
      <c r="AB57" s="131">
        <v>0</v>
      </c>
      <c r="AC57" s="132">
        <v>0</v>
      </c>
      <c r="AD57" s="130">
        <v>0</v>
      </c>
      <c r="AE57" s="131">
        <v>0</v>
      </c>
      <c r="AF57" s="131">
        <v>0</v>
      </c>
      <c r="AG57" s="48" t="s">
        <v>206</v>
      </c>
      <c r="AH57" s="50" t="s">
        <v>204</v>
      </c>
    </row>
    <row r="58" spans="1:34" ht="15.5" x14ac:dyDescent="0.35">
      <c r="A58" s="48" t="s">
        <v>207</v>
      </c>
      <c r="B58" s="49" t="s">
        <v>208</v>
      </c>
      <c r="C58" s="69">
        <f t="shared" si="1"/>
        <v>105243551</v>
      </c>
      <c r="D58" s="66">
        <f t="shared" si="2"/>
        <v>252517764</v>
      </c>
      <c r="E58" s="66">
        <f t="shared" si="3"/>
        <v>357761315</v>
      </c>
      <c r="F58" s="130">
        <v>125953</v>
      </c>
      <c r="G58" s="131">
        <v>94646644</v>
      </c>
      <c r="H58" s="131">
        <v>94772597</v>
      </c>
      <c r="I58" s="130">
        <v>76853340</v>
      </c>
      <c r="J58" s="131">
        <v>62089243</v>
      </c>
      <c r="K58" s="131">
        <v>138942583</v>
      </c>
      <c r="L58" s="130">
        <v>12496422</v>
      </c>
      <c r="M58" s="131">
        <v>14255138</v>
      </c>
      <c r="N58" s="131">
        <v>26751560</v>
      </c>
      <c r="O58" s="130">
        <v>1668453</v>
      </c>
      <c r="P58" s="131">
        <v>12905394</v>
      </c>
      <c r="Q58" s="131">
        <v>14573847</v>
      </c>
      <c r="R58" s="130">
        <v>13191333</v>
      </c>
      <c r="S58" s="131">
        <v>29996039</v>
      </c>
      <c r="T58" s="131">
        <v>43187372</v>
      </c>
      <c r="U58" s="130">
        <v>0</v>
      </c>
      <c r="V58" s="131">
        <v>38246321</v>
      </c>
      <c r="W58" s="132">
        <v>38246321</v>
      </c>
      <c r="X58" s="130">
        <v>0</v>
      </c>
      <c r="Y58" s="131">
        <v>0</v>
      </c>
      <c r="Z58" s="131">
        <v>0</v>
      </c>
      <c r="AA58" s="130">
        <v>908050</v>
      </c>
      <c r="AB58" s="131">
        <v>378985</v>
      </c>
      <c r="AC58" s="132">
        <v>1287035</v>
      </c>
      <c r="AD58" s="130">
        <v>0</v>
      </c>
      <c r="AE58" s="131">
        <v>0</v>
      </c>
      <c r="AF58" s="131">
        <v>0</v>
      </c>
      <c r="AG58" s="48" t="s">
        <v>209</v>
      </c>
      <c r="AH58" s="50" t="s">
        <v>207</v>
      </c>
    </row>
    <row r="59" spans="1:34" s="101" customFormat="1" ht="15.75" customHeight="1" x14ac:dyDescent="0.35">
      <c r="A59" s="109" t="s">
        <v>14</v>
      </c>
      <c r="B59" s="110" t="s">
        <v>210</v>
      </c>
      <c r="C59" s="111">
        <f t="shared" si="1"/>
        <v>14271849966</v>
      </c>
      <c r="D59" s="112">
        <f t="shared" si="2"/>
        <v>2000754085</v>
      </c>
      <c r="E59" s="112">
        <f t="shared" si="3"/>
        <v>16272604051</v>
      </c>
      <c r="F59" s="128">
        <v>655853005</v>
      </c>
      <c r="G59" s="129">
        <v>85313066</v>
      </c>
      <c r="H59" s="129">
        <v>741166071</v>
      </c>
      <c r="I59" s="128">
        <v>4475732923</v>
      </c>
      <c r="J59" s="129">
        <v>944421061</v>
      </c>
      <c r="K59" s="129">
        <v>5420153984</v>
      </c>
      <c r="L59" s="128">
        <v>1348042977</v>
      </c>
      <c r="M59" s="129">
        <v>83267569</v>
      </c>
      <c r="N59" s="129">
        <v>1431310546</v>
      </c>
      <c r="O59" s="128">
        <v>2039585692</v>
      </c>
      <c r="P59" s="129">
        <v>441972225</v>
      </c>
      <c r="Q59" s="129">
        <v>2481557917</v>
      </c>
      <c r="R59" s="128">
        <v>4342681193</v>
      </c>
      <c r="S59" s="129">
        <v>135952833</v>
      </c>
      <c r="T59" s="129">
        <v>4478634026</v>
      </c>
      <c r="U59" s="128">
        <v>791492251</v>
      </c>
      <c r="V59" s="129">
        <v>80369009</v>
      </c>
      <c r="W59" s="133">
        <v>871861260</v>
      </c>
      <c r="X59" s="128">
        <v>0</v>
      </c>
      <c r="Y59" s="129">
        <v>0</v>
      </c>
      <c r="Z59" s="129">
        <v>0</v>
      </c>
      <c r="AA59" s="128">
        <v>105304133</v>
      </c>
      <c r="AB59" s="129">
        <v>0</v>
      </c>
      <c r="AC59" s="133">
        <v>105304133</v>
      </c>
      <c r="AD59" s="128">
        <v>513157792</v>
      </c>
      <c r="AE59" s="129">
        <v>229458322</v>
      </c>
      <c r="AF59" s="129">
        <v>742616114</v>
      </c>
      <c r="AG59" s="109" t="s">
        <v>211</v>
      </c>
      <c r="AH59" s="113" t="s">
        <v>14</v>
      </c>
    </row>
    <row r="60" spans="1:34" ht="15.5" x14ac:dyDescent="0.35">
      <c r="A60" s="48" t="s">
        <v>212</v>
      </c>
      <c r="B60" s="49" t="s">
        <v>213</v>
      </c>
      <c r="C60" s="69">
        <f t="shared" si="1"/>
        <v>50998695</v>
      </c>
      <c r="D60" s="66">
        <f t="shared" si="2"/>
        <v>24327180</v>
      </c>
      <c r="E60" s="66">
        <f t="shared" si="3"/>
        <v>75325875</v>
      </c>
      <c r="F60" s="130">
        <v>26229802</v>
      </c>
      <c r="G60" s="131">
        <v>17864196</v>
      </c>
      <c r="H60" s="131">
        <v>44093998</v>
      </c>
      <c r="I60" s="130">
        <v>6220406</v>
      </c>
      <c r="J60" s="131">
        <v>4651254</v>
      </c>
      <c r="K60" s="131">
        <v>10871660</v>
      </c>
      <c r="L60" s="130">
        <v>9681220</v>
      </c>
      <c r="M60" s="131">
        <v>0</v>
      </c>
      <c r="N60" s="131">
        <v>9681220</v>
      </c>
      <c r="O60" s="130">
        <v>915</v>
      </c>
      <c r="P60" s="131">
        <v>0</v>
      </c>
      <c r="Q60" s="131">
        <v>915</v>
      </c>
      <c r="R60" s="130">
        <v>5471247</v>
      </c>
      <c r="S60" s="131">
        <v>1749411</v>
      </c>
      <c r="T60" s="131">
        <v>7220658</v>
      </c>
      <c r="U60" s="130">
        <v>3394855</v>
      </c>
      <c r="V60" s="131">
        <v>62319</v>
      </c>
      <c r="W60" s="132">
        <v>3457174</v>
      </c>
      <c r="X60" s="130">
        <v>0</v>
      </c>
      <c r="Y60" s="131">
        <v>0</v>
      </c>
      <c r="Z60" s="131">
        <v>0</v>
      </c>
      <c r="AA60" s="130">
        <v>250</v>
      </c>
      <c r="AB60" s="131">
        <v>0</v>
      </c>
      <c r="AC60" s="132">
        <v>250</v>
      </c>
      <c r="AD60" s="130">
        <v>0</v>
      </c>
      <c r="AE60" s="131">
        <v>0</v>
      </c>
      <c r="AF60" s="131">
        <v>0</v>
      </c>
      <c r="AG60" s="48" t="s">
        <v>214</v>
      </c>
      <c r="AH60" s="50" t="s">
        <v>212</v>
      </c>
    </row>
    <row r="61" spans="1:34" ht="15.5" x14ac:dyDescent="0.35">
      <c r="A61" s="57" t="s">
        <v>215</v>
      </c>
      <c r="B61" s="49" t="s">
        <v>216</v>
      </c>
      <c r="C61" s="69">
        <f t="shared" si="1"/>
        <v>2206913613</v>
      </c>
      <c r="D61" s="66">
        <f t="shared" si="2"/>
        <v>121917511</v>
      </c>
      <c r="E61" s="66">
        <f t="shared" si="3"/>
        <v>2328831124</v>
      </c>
      <c r="F61" s="130">
        <v>12701541</v>
      </c>
      <c r="G61" s="131">
        <v>280122</v>
      </c>
      <c r="H61" s="131">
        <v>12981663</v>
      </c>
      <c r="I61" s="130">
        <v>100927</v>
      </c>
      <c r="J61" s="131">
        <v>16010960</v>
      </c>
      <c r="K61" s="131">
        <v>16111887</v>
      </c>
      <c r="L61" s="130">
        <v>0</v>
      </c>
      <c r="M61" s="131">
        <v>0</v>
      </c>
      <c r="N61" s="131">
        <v>0</v>
      </c>
      <c r="O61" s="130">
        <v>760925199</v>
      </c>
      <c r="P61" s="131">
        <v>93018433</v>
      </c>
      <c r="Q61" s="131">
        <v>853943632</v>
      </c>
      <c r="R61" s="130">
        <v>1319580246</v>
      </c>
      <c r="S61" s="131">
        <v>12245502</v>
      </c>
      <c r="T61" s="131">
        <v>1331825748</v>
      </c>
      <c r="U61" s="130">
        <v>43635974</v>
      </c>
      <c r="V61" s="131">
        <v>362494</v>
      </c>
      <c r="W61" s="132">
        <v>43998468</v>
      </c>
      <c r="X61" s="130">
        <v>0</v>
      </c>
      <c r="Y61" s="131">
        <v>0</v>
      </c>
      <c r="Z61" s="131">
        <v>0</v>
      </c>
      <c r="AA61" s="130">
        <v>0</v>
      </c>
      <c r="AB61" s="131">
        <v>0</v>
      </c>
      <c r="AC61" s="132">
        <v>0</v>
      </c>
      <c r="AD61" s="130">
        <v>69969726</v>
      </c>
      <c r="AE61" s="131">
        <v>0</v>
      </c>
      <c r="AF61" s="131">
        <v>69969726</v>
      </c>
      <c r="AG61" s="57" t="s">
        <v>217</v>
      </c>
      <c r="AH61" s="58" t="s">
        <v>215</v>
      </c>
    </row>
    <row r="62" spans="1:34" ht="15.5" x14ac:dyDescent="0.35">
      <c r="A62" s="48" t="s">
        <v>218</v>
      </c>
      <c r="B62" s="49" t="s">
        <v>219</v>
      </c>
      <c r="C62" s="69">
        <f t="shared" si="1"/>
        <v>434004091</v>
      </c>
      <c r="D62" s="66">
        <f t="shared" si="2"/>
        <v>138144583</v>
      </c>
      <c r="E62" s="66">
        <f t="shared" si="3"/>
        <v>572148674</v>
      </c>
      <c r="F62" s="130">
        <v>109418262</v>
      </c>
      <c r="G62" s="131">
        <v>6213006</v>
      </c>
      <c r="H62" s="131">
        <v>115631268</v>
      </c>
      <c r="I62" s="130">
        <v>154773889</v>
      </c>
      <c r="J62" s="131">
        <v>67545474</v>
      </c>
      <c r="K62" s="131">
        <v>222319363</v>
      </c>
      <c r="L62" s="130">
        <v>14226160</v>
      </c>
      <c r="M62" s="131">
        <v>3395259</v>
      </c>
      <c r="N62" s="131">
        <v>17621419</v>
      </c>
      <c r="O62" s="130">
        <v>51163260</v>
      </c>
      <c r="P62" s="131">
        <v>17642069</v>
      </c>
      <c r="Q62" s="131">
        <v>68805329</v>
      </c>
      <c r="R62" s="130">
        <v>46081548</v>
      </c>
      <c r="S62" s="131">
        <v>16046598</v>
      </c>
      <c r="T62" s="131">
        <v>62128146</v>
      </c>
      <c r="U62" s="130">
        <v>54513229</v>
      </c>
      <c r="V62" s="131">
        <v>26944742</v>
      </c>
      <c r="W62" s="132">
        <v>81457971</v>
      </c>
      <c r="X62" s="130">
        <v>0</v>
      </c>
      <c r="Y62" s="131">
        <v>0</v>
      </c>
      <c r="Z62" s="131">
        <v>0</v>
      </c>
      <c r="AA62" s="130">
        <v>1334489</v>
      </c>
      <c r="AB62" s="131">
        <v>0</v>
      </c>
      <c r="AC62" s="132">
        <v>1334489</v>
      </c>
      <c r="AD62" s="130">
        <v>2493254</v>
      </c>
      <c r="AE62" s="131">
        <v>357435</v>
      </c>
      <c r="AF62" s="131">
        <v>2850689</v>
      </c>
      <c r="AG62" s="48" t="s">
        <v>220</v>
      </c>
      <c r="AH62" s="50" t="s">
        <v>218</v>
      </c>
    </row>
    <row r="63" spans="1:34" ht="15.5" x14ac:dyDescent="0.35">
      <c r="A63" s="57" t="s">
        <v>221</v>
      </c>
      <c r="B63" s="49" t="s">
        <v>222</v>
      </c>
      <c r="C63" s="69">
        <f t="shared" si="1"/>
        <v>0</v>
      </c>
      <c r="D63" s="66">
        <f t="shared" si="2"/>
        <v>0</v>
      </c>
      <c r="E63" s="66">
        <f t="shared" si="3"/>
        <v>0</v>
      </c>
      <c r="F63" s="130">
        <v>0</v>
      </c>
      <c r="G63" s="131">
        <v>0</v>
      </c>
      <c r="H63" s="131">
        <v>0</v>
      </c>
      <c r="I63" s="130">
        <v>0</v>
      </c>
      <c r="J63" s="131">
        <v>0</v>
      </c>
      <c r="K63" s="131">
        <v>0</v>
      </c>
      <c r="L63" s="130">
        <v>0</v>
      </c>
      <c r="M63" s="131">
        <v>0</v>
      </c>
      <c r="N63" s="131">
        <v>0</v>
      </c>
      <c r="O63" s="130">
        <v>0</v>
      </c>
      <c r="P63" s="131">
        <v>0</v>
      </c>
      <c r="Q63" s="131">
        <v>0</v>
      </c>
      <c r="R63" s="130">
        <v>0</v>
      </c>
      <c r="S63" s="131">
        <v>0</v>
      </c>
      <c r="T63" s="131">
        <v>0</v>
      </c>
      <c r="U63" s="130">
        <v>0</v>
      </c>
      <c r="V63" s="131">
        <v>0</v>
      </c>
      <c r="W63" s="132">
        <v>0</v>
      </c>
      <c r="X63" s="130">
        <v>0</v>
      </c>
      <c r="Y63" s="131">
        <v>0</v>
      </c>
      <c r="Z63" s="131">
        <v>0</v>
      </c>
      <c r="AA63" s="130">
        <v>0</v>
      </c>
      <c r="AB63" s="131">
        <v>0</v>
      </c>
      <c r="AC63" s="132">
        <v>0</v>
      </c>
      <c r="AD63" s="130">
        <v>0</v>
      </c>
      <c r="AE63" s="131">
        <v>0</v>
      </c>
      <c r="AF63" s="131">
        <v>0</v>
      </c>
      <c r="AG63" s="57" t="s">
        <v>223</v>
      </c>
      <c r="AH63" s="58" t="s">
        <v>221</v>
      </c>
    </row>
    <row r="64" spans="1:34" ht="15.5" x14ac:dyDescent="0.35">
      <c r="A64" s="20" t="s">
        <v>224</v>
      </c>
      <c r="B64" s="59" t="s">
        <v>225</v>
      </c>
      <c r="C64" s="69">
        <f t="shared" si="1"/>
        <v>3019814653</v>
      </c>
      <c r="D64" s="67">
        <f t="shared" si="2"/>
        <v>143145468</v>
      </c>
      <c r="E64" s="67">
        <f t="shared" si="3"/>
        <v>3162960121</v>
      </c>
      <c r="F64" s="134">
        <v>488675710</v>
      </c>
      <c r="G64" s="135">
        <v>53400598</v>
      </c>
      <c r="H64" s="135">
        <v>542076308</v>
      </c>
      <c r="I64" s="130">
        <v>1020327446</v>
      </c>
      <c r="J64" s="135">
        <v>41888512</v>
      </c>
      <c r="K64" s="135">
        <v>1062215958</v>
      </c>
      <c r="L64" s="134">
        <v>172099400</v>
      </c>
      <c r="M64" s="135">
        <v>0</v>
      </c>
      <c r="N64" s="135">
        <v>172099400</v>
      </c>
      <c r="O64" s="134">
        <v>155932312</v>
      </c>
      <c r="P64" s="135">
        <v>4916645</v>
      </c>
      <c r="Q64" s="131">
        <v>160848957</v>
      </c>
      <c r="R64" s="134">
        <v>501321604</v>
      </c>
      <c r="S64" s="135">
        <v>0</v>
      </c>
      <c r="T64" s="135">
        <v>501321604</v>
      </c>
      <c r="U64" s="130">
        <v>660340886</v>
      </c>
      <c r="V64" s="135">
        <v>42939713</v>
      </c>
      <c r="W64" s="132">
        <v>703280599</v>
      </c>
      <c r="X64" s="134">
        <v>0</v>
      </c>
      <c r="Y64" s="135">
        <v>0</v>
      </c>
      <c r="Z64" s="131">
        <v>0</v>
      </c>
      <c r="AA64" s="130">
        <v>793245</v>
      </c>
      <c r="AB64" s="135">
        <v>0</v>
      </c>
      <c r="AC64" s="132">
        <v>793245</v>
      </c>
      <c r="AD64" s="134">
        <v>20324050</v>
      </c>
      <c r="AE64" s="135">
        <v>0</v>
      </c>
      <c r="AF64" s="131">
        <v>20324050</v>
      </c>
      <c r="AG64" s="20" t="s">
        <v>226</v>
      </c>
      <c r="AH64" s="21" t="s">
        <v>224</v>
      </c>
    </row>
    <row r="65" spans="1:34" ht="15.5" x14ac:dyDescent="0.35">
      <c r="A65" s="51" t="s">
        <v>227</v>
      </c>
      <c r="B65" s="49" t="s">
        <v>228</v>
      </c>
      <c r="C65" s="69">
        <f t="shared" si="1"/>
        <v>8555015080</v>
      </c>
      <c r="D65" s="66">
        <f t="shared" si="2"/>
        <v>1573187049</v>
      </c>
      <c r="E65" s="66">
        <f t="shared" si="3"/>
        <v>10128202129</v>
      </c>
      <c r="F65" s="130">
        <v>18429507</v>
      </c>
      <c r="G65" s="131">
        <v>7522850</v>
      </c>
      <c r="H65" s="131">
        <v>25952357</v>
      </c>
      <c r="I65" s="130">
        <v>3294310255</v>
      </c>
      <c r="J65" s="131">
        <v>814324861</v>
      </c>
      <c r="K65" s="131">
        <v>4108635116</v>
      </c>
      <c r="L65" s="130">
        <v>1152036197</v>
      </c>
      <c r="M65" s="131">
        <v>79872310</v>
      </c>
      <c r="N65" s="131">
        <v>1231908507</v>
      </c>
      <c r="O65" s="130">
        <v>1071079772</v>
      </c>
      <c r="P65" s="131">
        <v>326395078</v>
      </c>
      <c r="Q65" s="131">
        <v>1397474850</v>
      </c>
      <c r="R65" s="130">
        <v>2466012711</v>
      </c>
      <c r="S65" s="131">
        <v>105911322</v>
      </c>
      <c r="T65" s="131">
        <v>2571924033</v>
      </c>
      <c r="U65" s="130">
        <v>29607307</v>
      </c>
      <c r="V65" s="131">
        <v>10059741</v>
      </c>
      <c r="W65" s="132">
        <v>39667048</v>
      </c>
      <c r="X65" s="130">
        <v>0</v>
      </c>
      <c r="Y65" s="131">
        <v>0</v>
      </c>
      <c r="Z65" s="131">
        <v>0</v>
      </c>
      <c r="AA65" s="130">
        <v>103168599</v>
      </c>
      <c r="AB65" s="131">
        <v>0</v>
      </c>
      <c r="AC65" s="132">
        <v>103168599</v>
      </c>
      <c r="AD65" s="130">
        <v>420370732</v>
      </c>
      <c r="AE65" s="131">
        <v>229100887</v>
      </c>
      <c r="AF65" s="131">
        <v>649471619</v>
      </c>
      <c r="AG65" s="51" t="s">
        <v>229</v>
      </c>
      <c r="AH65" s="52" t="s">
        <v>227</v>
      </c>
    </row>
    <row r="66" spans="1:34" ht="15.5" x14ac:dyDescent="0.35">
      <c r="A66" s="48" t="s">
        <v>230</v>
      </c>
      <c r="B66" s="49" t="s">
        <v>231</v>
      </c>
      <c r="C66" s="69">
        <f t="shared" si="1"/>
        <v>5103834</v>
      </c>
      <c r="D66" s="66">
        <f t="shared" si="2"/>
        <v>32294</v>
      </c>
      <c r="E66" s="66">
        <f t="shared" si="3"/>
        <v>5136128</v>
      </c>
      <c r="F66" s="130">
        <v>398183</v>
      </c>
      <c r="G66" s="131">
        <v>32294</v>
      </c>
      <c r="H66" s="131">
        <v>430477</v>
      </c>
      <c r="I66" s="130">
        <v>0</v>
      </c>
      <c r="J66" s="131">
        <v>0</v>
      </c>
      <c r="K66" s="131">
        <v>0</v>
      </c>
      <c r="L66" s="130">
        <v>0</v>
      </c>
      <c r="M66" s="131">
        <v>0</v>
      </c>
      <c r="N66" s="131">
        <v>0</v>
      </c>
      <c r="O66" s="130">
        <v>484234</v>
      </c>
      <c r="P66" s="131">
        <v>0</v>
      </c>
      <c r="Q66" s="131">
        <v>484234</v>
      </c>
      <c r="R66" s="130">
        <v>4213837</v>
      </c>
      <c r="S66" s="131">
        <v>0</v>
      </c>
      <c r="T66" s="131">
        <v>4213837</v>
      </c>
      <c r="U66" s="130">
        <v>0</v>
      </c>
      <c r="V66" s="131">
        <v>0</v>
      </c>
      <c r="W66" s="132">
        <v>0</v>
      </c>
      <c r="X66" s="130">
        <v>0</v>
      </c>
      <c r="Y66" s="131">
        <v>0</v>
      </c>
      <c r="Z66" s="131">
        <v>0</v>
      </c>
      <c r="AA66" s="130">
        <v>7550</v>
      </c>
      <c r="AB66" s="131">
        <v>0</v>
      </c>
      <c r="AC66" s="132">
        <v>7550</v>
      </c>
      <c r="AD66" s="130">
        <v>30</v>
      </c>
      <c r="AE66" s="131">
        <v>0</v>
      </c>
      <c r="AF66" s="131">
        <v>30</v>
      </c>
      <c r="AG66" s="48" t="s">
        <v>232</v>
      </c>
      <c r="AH66" s="50" t="s">
        <v>230</v>
      </c>
    </row>
    <row r="67" spans="1:34" ht="15.5" x14ac:dyDescent="0.35">
      <c r="A67" s="48" t="s">
        <v>15</v>
      </c>
      <c r="B67" s="49" t="s">
        <v>233</v>
      </c>
      <c r="C67" s="69">
        <f>+F67+I67+L67+O67+R67+U67+X67+AA67+AD67</f>
        <v>1279993</v>
      </c>
      <c r="D67" s="66">
        <f>+G67+J67+M67+P67+S67+V67+Y67+AB67+AE67</f>
        <v>1291238</v>
      </c>
      <c r="E67" s="66">
        <f>+H67+K67+N67+Q67+T67+W67+Z67+AC67+AF67</f>
        <v>2571231</v>
      </c>
      <c r="F67" s="130">
        <v>0</v>
      </c>
      <c r="G67" s="131">
        <v>0</v>
      </c>
      <c r="H67" s="131">
        <v>0</v>
      </c>
      <c r="I67" s="130">
        <v>1279993</v>
      </c>
      <c r="J67" s="131">
        <v>621940</v>
      </c>
      <c r="K67" s="131">
        <v>1901933</v>
      </c>
      <c r="L67" s="130">
        <v>0</v>
      </c>
      <c r="M67" s="131">
        <v>0</v>
      </c>
      <c r="N67" s="131">
        <v>0</v>
      </c>
      <c r="O67" s="130">
        <v>0</v>
      </c>
      <c r="P67" s="131">
        <v>669298</v>
      </c>
      <c r="Q67" s="131">
        <v>669298</v>
      </c>
      <c r="R67" s="130">
        <v>0</v>
      </c>
      <c r="S67" s="131">
        <v>0</v>
      </c>
      <c r="T67" s="131">
        <v>0</v>
      </c>
      <c r="U67" s="130">
        <v>0</v>
      </c>
      <c r="V67" s="131">
        <v>0</v>
      </c>
      <c r="W67" s="132">
        <v>0</v>
      </c>
      <c r="X67" s="130">
        <v>0</v>
      </c>
      <c r="Y67" s="131">
        <v>0</v>
      </c>
      <c r="Z67" s="131">
        <v>0</v>
      </c>
      <c r="AA67" s="130">
        <v>0</v>
      </c>
      <c r="AB67" s="131">
        <v>0</v>
      </c>
      <c r="AC67" s="132">
        <v>0</v>
      </c>
      <c r="AD67" s="130">
        <v>0</v>
      </c>
      <c r="AE67" s="131">
        <v>0</v>
      </c>
      <c r="AF67" s="131">
        <v>0</v>
      </c>
      <c r="AG67" s="48" t="s">
        <v>234</v>
      </c>
      <c r="AH67" s="50" t="s">
        <v>15</v>
      </c>
    </row>
    <row r="68" spans="1:34" x14ac:dyDescent="0.35">
      <c r="A68" s="60"/>
      <c r="B68" s="61"/>
      <c r="Z68" s="121">
        <v>0</v>
      </c>
      <c r="AG68" s="38"/>
      <c r="AH68" s="62"/>
    </row>
    <row r="69" spans="1:34" s="44" customFormat="1" ht="15.5" x14ac:dyDescent="0.35">
      <c r="A69" s="63" t="s">
        <v>235</v>
      </c>
      <c r="B69" s="64" t="s">
        <v>236</v>
      </c>
      <c r="C69" s="70">
        <f t="shared" ref="C69" si="4">+F69+I69+L69+O69+R69+U69+X69+AA69+AD69</f>
        <v>15564277453</v>
      </c>
      <c r="D69" s="68">
        <f t="shared" ref="D69" si="5">+G69+J69+M69+P69+S69+V69+Y69+AB69+AE69</f>
        <v>9308232309</v>
      </c>
      <c r="E69" s="68">
        <f t="shared" ref="E69" si="6">+H69+K69+N69+Q69+T69+W69+Z69+AC69+AF69</f>
        <v>24872509762</v>
      </c>
      <c r="F69" s="136">
        <v>748486704</v>
      </c>
      <c r="G69" s="137">
        <v>289566821</v>
      </c>
      <c r="H69" s="137">
        <v>1038053525</v>
      </c>
      <c r="I69" s="136">
        <v>5038557825</v>
      </c>
      <c r="J69" s="137">
        <v>7206148509</v>
      </c>
      <c r="K69" s="137">
        <v>12244706334</v>
      </c>
      <c r="L69" s="136">
        <v>1419124780</v>
      </c>
      <c r="M69" s="137">
        <v>124493743</v>
      </c>
      <c r="N69" s="137">
        <v>1543618523</v>
      </c>
      <c r="O69" s="136">
        <v>2251158172</v>
      </c>
      <c r="P69" s="137">
        <v>765831302</v>
      </c>
      <c r="Q69" s="137">
        <v>3016989474</v>
      </c>
      <c r="R69" s="136">
        <v>4531692847</v>
      </c>
      <c r="S69" s="137">
        <v>347748296</v>
      </c>
      <c r="T69" s="137">
        <v>4879441143</v>
      </c>
      <c r="U69" s="136">
        <v>917919249</v>
      </c>
      <c r="V69" s="137">
        <v>202095772</v>
      </c>
      <c r="W69" s="138">
        <v>1120015021</v>
      </c>
      <c r="X69" s="136">
        <v>11255437</v>
      </c>
      <c r="Y69" s="137">
        <v>6589905</v>
      </c>
      <c r="Z69" s="137">
        <v>17845342</v>
      </c>
      <c r="AA69" s="136">
        <v>109173624</v>
      </c>
      <c r="AB69" s="137">
        <v>3667572</v>
      </c>
      <c r="AC69" s="138">
        <v>112841196</v>
      </c>
      <c r="AD69" s="136">
        <v>536908815</v>
      </c>
      <c r="AE69" s="137">
        <v>362090389</v>
      </c>
      <c r="AF69" s="137">
        <v>898999204</v>
      </c>
      <c r="AG69" s="63" t="s">
        <v>237</v>
      </c>
      <c r="AH69" s="65" t="s">
        <v>235</v>
      </c>
    </row>
    <row r="70" spans="1:34" ht="14" hidden="1" customHeight="1" x14ac:dyDescent="0.35"/>
    <row r="71" spans="1:34" ht="14" hidden="1" customHeight="1" x14ac:dyDescent="0.35"/>
    <row r="72" spans="1:34" ht="14" hidden="1" customHeight="1" x14ac:dyDescent="0.35"/>
    <row r="73" spans="1:34" ht="14" hidden="1" customHeight="1" x14ac:dyDescent="0.35"/>
    <row r="74" spans="1:34" ht="14" hidden="1" customHeight="1" x14ac:dyDescent="0.35"/>
    <row r="75" spans="1:34" ht="14" hidden="1" customHeight="1" x14ac:dyDescent="0.35"/>
    <row r="76" spans="1:34" ht="14" hidden="1" customHeight="1" x14ac:dyDescent="0.35"/>
    <row r="77" spans="1:34" ht="14" hidden="1" customHeight="1" x14ac:dyDescent="0.35"/>
    <row r="78" spans="1:34" ht="14" hidden="1" customHeight="1" x14ac:dyDescent="0.35"/>
    <row r="79" spans="1:34" ht="14" hidden="1" customHeight="1" x14ac:dyDescent="0.35"/>
    <row r="80" spans="1:34" ht="14" hidden="1" customHeight="1" x14ac:dyDescent="0.35"/>
    <row r="81" ht="14" hidden="1" customHeight="1" x14ac:dyDescent="0.35"/>
    <row r="82" ht="14" hidden="1" customHeight="1" x14ac:dyDescent="0.35"/>
    <row r="83" ht="14" hidden="1" customHeight="1" x14ac:dyDescent="0.35"/>
    <row r="84" ht="14" hidden="1" customHeight="1" x14ac:dyDescent="0.35"/>
    <row r="85" ht="14" hidden="1" customHeight="1" x14ac:dyDescent="0.35"/>
    <row r="86" ht="14" hidden="1" customHeight="1" x14ac:dyDescent="0.35"/>
    <row r="87" ht="14" hidden="1" customHeight="1" x14ac:dyDescent="0.35"/>
    <row r="88" ht="14" hidden="1" customHeight="1" x14ac:dyDescent="0.35"/>
    <row r="89" ht="14" hidden="1" customHeight="1" x14ac:dyDescent="0.35"/>
    <row r="90" ht="14" hidden="1" customHeight="1" x14ac:dyDescent="0.35"/>
    <row r="91" ht="14" hidden="1" customHeight="1" x14ac:dyDescent="0.35"/>
    <row r="92" ht="14" hidden="1" customHeight="1" x14ac:dyDescent="0.35"/>
    <row r="93" ht="14" hidden="1" customHeight="1" x14ac:dyDescent="0.35"/>
    <row r="94" ht="14" hidden="1" customHeight="1" x14ac:dyDescent="0.35"/>
    <row r="95" ht="14" hidden="1" customHeight="1" x14ac:dyDescent="0.35"/>
    <row r="96" ht="14" hidden="1" customHeight="1" x14ac:dyDescent="0.35"/>
    <row r="97" ht="14" hidden="1" customHeight="1" x14ac:dyDescent="0.35"/>
    <row r="98" ht="14" hidden="1" customHeight="1" x14ac:dyDescent="0.35"/>
    <row r="99" ht="14" hidden="1" customHeight="1" x14ac:dyDescent="0.35"/>
    <row r="100" ht="14" hidden="1" customHeight="1" x14ac:dyDescent="0.35"/>
    <row r="101" ht="14" hidden="1" customHeight="1" x14ac:dyDescent="0.35"/>
    <row r="102" ht="14" hidden="1" customHeight="1" x14ac:dyDescent="0.35"/>
    <row r="103" ht="14" hidden="1" customHeight="1" x14ac:dyDescent="0.35"/>
    <row r="104" ht="14" hidden="1" customHeight="1" x14ac:dyDescent="0.35"/>
    <row r="105" ht="14" hidden="1" customHeight="1" x14ac:dyDescent="0.35"/>
    <row r="106" ht="14" hidden="1" customHeight="1" x14ac:dyDescent="0.35"/>
    <row r="107" ht="14" hidden="1" customHeight="1" x14ac:dyDescent="0.35"/>
    <row r="108" ht="14" hidden="1" customHeight="1" x14ac:dyDescent="0.35"/>
    <row r="109" ht="14" hidden="1" customHeight="1" x14ac:dyDescent="0.35"/>
    <row r="110" ht="14" hidden="1" customHeight="1" x14ac:dyDescent="0.35"/>
    <row r="111" ht="14" hidden="1" customHeight="1" x14ac:dyDescent="0.35"/>
    <row r="112" ht="14" hidden="1" customHeight="1" x14ac:dyDescent="0.35"/>
    <row r="113" ht="14" hidden="1" customHeight="1" x14ac:dyDescent="0.35"/>
    <row r="114" ht="14" hidden="1" customHeight="1" x14ac:dyDescent="0.35"/>
    <row r="115" ht="14" hidden="1" customHeight="1" x14ac:dyDescent="0.35"/>
    <row r="116" ht="14" hidden="1" customHeight="1" x14ac:dyDescent="0.35"/>
    <row r="117" ht="14" hidden="1" customHeight="1" x14ac:dyDescent="0.35"/>
    <row r="118" ht="14" hidden="1" customHeight="1" x14ac:dyDescent="0.35"/>
    <row r="119" ht="14" hidden="1" customHeight="1" x14ac:dyDescent="0.35"/>
    <row r="120" ht="14" hidden="1" customHeight="1" x14ac:dyDescent="0.35"/>
    <row r="121" ht="14" hidden="1" customHeight="1" x14ac:dyDescent="0.35"/>
    <row r="122" ht="14" hidden="1" customHeight="1" x14ac:dyDescent="0.35"/>
    <row r="123" ht="14" hidden="1" customHeight="1" x14ac:dyDescent="0.35"/>
    <row r="124" ht="14" hidden="1" customHeight="1" x14ac:dyDescent="0.35"/>
    <row r="125" ht="14" hidden="1" customHeight="1" x14ac:dyDescent="0.35"/>
    <row r="126" ht="14" hidden="1" customHeight="1" x14ac:dyDescent="0.35"/>
    <row r="127" ht="14" hidden="1" customHeight="1" x14ac:dyDescent="0.35"/>
    <row r="128" ht="14" hidden="1" customHeight="1" x14ac:dyDescent="0.35"/>
    <row r="129" ht="14" hidden="1" customHeight="1" x14ac:dyDescent="0.35"/>
    <row r="130" ht="14" hidden="1" customHeight="1" x14ac:dyDescent="0.35"/>
    <row r="131" ht="14" hidden="1" customHeight="1" x14ac:dyDescent="0.35"/>
    <row r="132" ht="14" hidden="1" customHeight="1" x14ac:dyDescent="0.35"/>
    <row r="133" ht="14" hidden="1" customHeight="1" x14ac:dyDescent="0.35"/>
    <row r="134" ht="14" hidden="1" customHeight="1" x14ac:dyDescent="0.35"/>
  </sheetData>
  <mergeCells count="10">
    <mergeCell ref="AD1:AF1"/>
    <mergeCell ref="AA1:AC1"/>
    <mergeCell ref="X1:Z1"/>
    <mergeCell ref="U1:W1"/>
    <mergeCell ref="C1:E1"/>
    <mergeCell ref="F1:H1"/>
    <mergeCell ref="I1:K1"/>
    <mergeCell ref="O1:Q1"/>
    <mergeCell ref="R1:T1"/>
    <mergeCell ref="L1:N1"/>
  </mergeCells>
  <pageMargins left="0.25" right="0.25" top="0.75" bottom="0.75" header="0.3" footer="0.3"/>
  <pageSetup paperSize="9" scale="46" fitToWidth="0" orientation="landscape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7"/>
  <sheetViews>
    <sheetView tabSelected="1" topLeftCell="B1" zoomScale="75" zoomScaleNormal="75" workbookViewId="0">
      <pane xSplit="2" ySplit="1" topLeftCell="D10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0" defaultRowHeight="15.5" zeroHeight="1" x14ac:dyDescent="0.35"/>
  <cols>
    <col min="1" max="1" width="7.26953125" style="146" bestFit="1" customWidth="1"/>
    <col min="2" max="2" width="7.26953125" style="148" customWidth="1"/>
    <col min="3" max="3" width="91.54296875" style="204" bestFit="1" customWidth="1"/>
    <col min="4" max="4" width="32.7265625" style="178" customWidth="1"/>
    <col min="5" max="10" width="32.7265625" style="146" customWidth="1"/>
    <col min="11" max="11" width="32.7265625" style="178" customWidth="1"/>
    <col min="12" max="13" width="32.7265625" style="146" customWidth="1"/>
    <col min="14" max="14" width="93.26953125" style="148" bestFit="1" customWidth="1"/>
    <col min="15" max="15" width="9.1796875" style="146" customWidth="1"/>
    <col min="16" max="20" width="0" style="146" hidden="1" customWidth="1"/>
    <col min="21" max="16384" width="9.1796875" style="146" hidden="1"/>
  </cols>
  <sheetData>
    <row r="1" spans="1:15" ht="90" customHeight="1" x14ac:dyDescent="0.3">
      <c r="A1" s="160"/>
      <c r="B1" s="160"/>
      <c r="C1" s="161">
        <f>+'Varlıklar - Assets'!B1</f>
        <v>45747</v>
      </c>
      <c r="D1" s="162" t="s">
        <v>0</v>
      </c>
      <c r="E1" s="162" t="s">
        <v>1</v>
      </c>
      <c r="F1" s="162" t="s">
        <v>2</v>
      </c>
      <c r="G1" s="162" t="s">
        <v>614</v>
      </c>
      <c r="H1" s="162" t="s">
        <v>3</v>
      </c>
      <c r="I1" s="162" t="s">
        <v>346</v>
      </c>
      <c r="J1" s="162" t="s">
        <v>345</v>
      </c>
      <c r="K1" s="163" t="s">
        <v>631</v>
      </c>
      <c r="L1" s="162" t="s">
        <v>633</v>
      </c>
      <c r="M1" s="162" t="s">
        <v>635</v>
      </c>
      <c r="N1" s="164"/>
      <c r="O1" s="164"/>
    </row>
    <row r="2" spans="1:15" ht="18" customHeight="1" x14ac:dyDescent="0.3">
      <c r="A2" s="160"/>
      <c r="B2" s="160"/>
      <c r="C2" s="165" t="s">
        <v>544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 t="s">
        <v>543</v>
      </c>
    </row>
    <row r="3" spans="1:15" s="174" customFormat="1" ht="15.75" customHeight="1" x14ac:dyDescent="0.35">
      <c r="A3" s="168" t="s">
        <v>7</v>
      </c>
      <c r="B3" s="169" t="s">
        <v>7</v>
      </c>
      <c r="C3" s="170" t="s">
        <v>486</v>
      </c>
      <c r="D3" s="171">
        <f>+E3+F3+G3+H3+I3+J3+K3+L3+M3</f>
        <v>128108304</v>
      </c>
      <c r="E3" s="171">
        <v>12663482</v>
      </c>
      <c r="F3" s="171">
        <v>35526828</v>
      </c>
      <c r="G3" s="172">
        <v>9697938</v>
      </c>
      <c r="H3" s="171">
        <v>14294848</v>
      </c>
      <c r="I3" s="171">
        <v>22894347</v>
      </c>
      <c r="J3" s="171">
        <v>29669573</v>
      </c>
      <c r="K3" s="171">
        <v>251547</v>
      </c>
      <c r="L3" s="171">
        <v>902723</v>
      </c>
      <c r="M3" s="171">
        <v>2207018</v>
      </c>
      <c r="N3" s="169"/>
      <c r="O3" s="173"/>
    </row>
    <row r="4" spans="1:15" ht="15.75" customHeight="1" x14ac:dyDescent="0.35">
      <c r="A4" s="175" t="s">
        <v>238</v>
      </c>
      <c r="B4" s="176" t="s">
        <v>238</v>
      </c>
      <c r="C4" s="177" t="s">
        <v>487</v>
      </c>
      <c r="D4" s="171">
        <f t="shared" ref="D4:D65" si="0">+E4+F4+G4+H4+I4+J4+K4+L4+M4</f>
        <v>84903857</v>
      </c>
      <c r="E4" s="178">
        <v>8945987</v>
      </c>
      <c r="F4" s="178">
        <v>23332154</v>
      </c>
      <c r="G4" s="179">
        <v>7542904</v>
      </c>
      <c r="H4" s="178">
        <v>8871517</v>
      </c>
      <c r="I4" s="178">
        <v>15244133</v>
      </c>
      <c r="J4" s="178">
        <v>18278371</v>
      </c>
      <c r="K4" s="178">
        <v>156121</v>
      </c>
      <c r="L4" s="178">
        <v>643602</v>
      </c>
      <c r="M4" s="178">
        <v>1889068</v>
      </c>
      <c r="N4" s="180"/>
      <c r="O4" s="181"/>
    </row>
    <row r="5" spans="1:15" ht="15.75" customHeight="1" x14ac:dyDescent="0.35">
      <c r="A5" s="175" t="s">
        <v>46</v>
      </c>
      <c r="B5" s="176" t="s">
        <v>46</v>
      </c>
      <c r="C5" s="177" t="s">
        <v>488</v>
      </c>
      <c r="D5" s="171">
        <f t="shared" si="0"/>
        <v>9741887</v>
      </c>
      <c r="E5" s="178">
        <v>1251129</v>
      </c>
      <c r="F5" s="178">
        <v>3695707</v>
      </c>
      <c r="G5" s="179">
        <v>413290</v>
      </c>
      <c r="H5" s="178">
        <v>1457122</v>
      </c>
      <c r="I5" s="178">
        <v>314368</v>
      </c>
      <c r="J5" s="178">
        <v>2414545</v>
      </c>
      <c r="K5" s="178">
        <v>0</v>
      </c>
      <c r="L5" s="178">
        <v>69692</v>
      </c>
      <c r="M5" s="178">
        <v>126034</v>
      </c>
      <c r="N5" s="180"/>
      <c r="O5" s="181"/>
    </row>
    <row r="6" spans="1:15" ht="15.75" customHeight="1" x14ac:dyDescent="0.35">
      <c r="A6" s="175" t="s">
        <v>239</v>
      </c>
      <c r="B6" s="176" t="s">
        <v>239</v>
      </c>
      <c r="C6" s="177" t="s">
        <v>489</v>
      </c>
      <c r="D6" s="171">
        <f t="shared" si="0"/>
        <v>4032321</v>
      </c>
      <c r="E6" s="178">
        <v>0</v>
      </c>
      <c r="F6" s="178">
        <v>35463</v>
      </c>
      <c r="G6" s="179">
        <v>1053</v>
      </c>
      <c r="H6" s="178">
        <v>19732</v>
      </c>
      <c r="I6" s="178">
        <v>2555227</v>
      </c>
      <c r="J6" s="178">
        <v>1370790</v>
      </c>
      <c r="K6" s="178">
        <v>1772</v>
      </c>
      <c r="L6" s="178">
        <v>2539</v>
      </c>
      <c r="M6" s="178">
        <v>45745</v>
      </c>
      <c r="N6" s="180"/>
      <c r="O6" s="181"/>
    </row>
    <row r="7" spans="1:15" ht="15.75" customHeight="1" x14ac:dyDescent="0.35">
      <c r="A7" s="175" t="s">
        <v>240</v>
      </c>
      <c r="B7" s="176" t="s">
        <v>240</v>
      </c>
      <c r="C7" s="177" t="s">
        <v>490</v>
      </c>
      <c r="D7" s="171">
        <f t="shared" si="0"/>
        <v>215122</v>
      </c>
      <c r="E7" s="178">
        <v>10923</v>
      </c>
      <c r="F7" s="178">
        <v>0</v>
      </c>
      <c r="G7" s="179">
        <v>68925</v>
      </c>
      <c r="H7" s="178">
        <v>0</v>
      </c>
      <c r="I7" s="178">
        <v>8437</v>
      </c>
      <c r="J7" s="178">
        <v>0</v>
      </c>
      <c r="K7" s="178">
        <v>11226</v>
      </c>
      <c r="L7" s="178">
        <v>115611</v>
      </c>
      <c r="M7" s="178">
        <v>0</v>
      </c>
      <c r="N7" s="180"/>
      <c r="O7" s="181"/>
    </row>
    <row r="8" spans="1:15" ht="15.75" customHeight="1" x14ac:dyDescent="0.35">
      <c r="A8" s="175" t="s">
        <v>241</v>
      </c>
      <c r="B8" s="176" t="s">
        <v>241</v>
      </c>
      <c r="C8" s="177" t="s">
        <v>491</v>
      </c>
      <c r="D8" s="171">
        <f t="shared" si="0"/>
        <v>19498233</v>
      </c>
      <c r="E8" s="178">
        <v>2022317</v>
      </c>
      <c r="F8" s="178">
        <v>5682919</v>
      </c>
      <c r="G8" s="179">
        <v>1624889</v>
      </c>
      <c r="H8" s="178">
        <v>3030499</v>
      </c>
      <c r="I8" s="178">
        <v>3445528</v>
      </c>
      <c r="J8" s="178">
        <v>3419054</v>
      </c>
      <c r="K8" s="178">
        <v>70301</v>
      </c>
      <c r="L8" s="178">
        <v>70926</v>
      </c>
      <c r="M8" s="178">
        <v>131800</v>
      </c>
      <c r="N8" s="180"/>
      <c r="O8" s="181"/>
    </row>
    <row r="9" spans="1:15" ht="15.75" customHeight="1" x14ac:dyDescent="0.35">
      <c r="A9" s="175" t="s">
        <v>242</v>
      </c>
      <c r="B9" s="176" t="s">
        <v>242</v>
      </c>
      <c r="C9" s="177" t="s">
        <v>363</v>
      </c>
      <c r="D9" s="171">
        <f t="shared" si="0"/>
        <v>809162</v>
      </c>
      <c r="E9" s="178">
        <v>122056</v>
      </c>
      <c r="F9" s="178">
        <v>268875</v>
      </c>
      <c r="G9" s="179">
        <v>163098</v>
      </c>
      <c r="H9" s="178">
        <v>0</v>
      </c>
      <c r="I9" s="178">
        <v>196529</v>
      </c>
      <c r="J9" s="178">
        <v>56528</v>
      </c>
      <c r="K9" s="178">
        <v>326</v>
      </c>
      <c r="L9" s="178">
        <v>0</v>
      </c>
      <c r="M9" s="178">
        <v>1750</v>
      </c>
      <c r="N9" s="180"/>
      <c r="O9" s="181"/>
    </row>
    <row r="10" spans="1:15" ht="15.75" customHeight="1" x14ac:dyDescent="0.35">
      <c r="A10" s="175" t="s">
        <v>243</v>
      </c>
      <c r="B10" s="176" t="s">
        <v>243</v>
      </c>
      <c r="C10" s="177" t="s">
        <v>492</v>
      </c>
      <c r="D10" s="171">
        <f t="shared" si="0"/>
        <v>10993230</v>
      </c>
      <c r="E10" s="178">
        <v>991360</v>
      </c>
      <c r="F10" s="178">
        <v>3351918</v>
      </c>
      <c r="G10" s="179">
        <v>840349</v>
      </c>
      <c r="H10" s="178">
        <v>1839862</v>
      </c>
      <c r="I10" s="178">
        <v>1107082</v>
      </c>
      <c r="J10" s="178">
        <v>2630937</v>
      </c>
      <c r="K10" s="178">
        <v>69975</v>
      </c>
      <c r="L10" s="178">
        <v>69068</v>
      </c>
      <c r="M10" s="178">
        <v>92679</v>
      </c>
      <c r="N10" s="180"/>
      <c r="O10" s="181"/>
    </row>
    <row r="11" spans="1:15" ht="15.75" customHeight="1" x14ac:dyDescent="0.35">
      <c r="A11" s="175" t="s">
        <v>244</v>
      </c>
      <c r="B11" s="176" t="s">
        <v>244</v>
      </c>
      <c r="C11" s="177" t="s">
        <v>493</v>
      </c>
      <c r="D11" s="171">
        <f t="shared" si="0"/>
        <v>7695841</v>
      </c>
      <c r="E11" s="178">
        <v>908901</v>
      </c>
      <c r="F11" s="178">
        <v>2062126</v>
      </c>
      <c r="G11" s="179">
        <v>621442</v>
      </c>
      <c r="H11" s="178">
        <v>1190637</v>
      </c>
      <c r="I11" s="178">
        <v>2141917</v>
      </c>
      <c r="J11" s="178">
        <v>731589</v>
      </c>
      <c r="K11" s="178">
        <v>0</v>
      </c>
      <c r="L11" s="178">
        <v>1858</v>
      </c>
      <c r="M11" s="178">
        <v>37371</v>
      </c>
      <c r="N11" s="180"/>
      <c r="O11" s="181"/>
    </row>
    <row r="12" spans="1:15" ht="15.75" customHeight="1" x14ac:dyDescent="0.35">
      <c r="A12" s="175" t="s">
        <v>245</v>
      </c>
      <c r="B12" s="176" t="s">
        <v>246</v>
      </c>
      <c r="C12" s="177" t="s">
        <v>494</v>
      </c>
      <c r="D12" s="171">
        <f t="shared" si="0"/>
        <v>8347474</v>
      </c>
      <c r="E12" s="178">
        <v>428188</v>
      </c>
      <c r="F12" s="178">
        <v>2461393</v>
      </c>
      <c r="G12" s="179">
        <v>19005</v>
      </c>
      <c r="H12" s="178">
        <v>646630</v>
      </c>
      <c r="I12" s="178">
        <v>1118125</v>
      </c>
      <c r="J12" s="178">
        <v>3660572</v>
      </c>
      <c r="K12" s="178">
        <v>0</v>
      </c>
      <c r="L12" s="178">
        <v>0</v>
      </c>
      <c r="M12" s="178">
        <v>13561</v>
      </c>
      <c r="N12" s="180"/>
      <c r="O12" s="181"/>
    </row>
    <row r="13" spans="1:15" ht="15.75" customHeight="1" x14ac:dyDescent="0.35">
      <c r="A13" s="175" t="s">
        <v>246</v>
      </c>
      <c r="B13" s="176" t="s">
        <v>247</v>
      </c>
      <c r="C13" s="181" t="s">
        <v>495</v>
      </c>
      <c r="D13" s="171">
        <f t="shared" si="0"/>
        <v>1369410</v>
      </c>
      <c r="E13" s="178">
        <v>4938</v>
      </c>
      <c r="F13" s="178">
        <v>319192</v>
      </c>
      <c r="G13" s="179">
        <v>27872</v>
      </c>
      <c r="H13" s="178">
        <v>269348</v>
      </c>
      <c r="I13" s="178">
        <v>208529</v>
      </c>
      <c r="J13" s="178">
        <v>526241</v>
      </c>
      <c r="K13" s="178">
        <v>12127</v>
      </c>
      <c r="L13" s="178">
        <v>353</v>
      </c>
      <c r="M13" s="178">
        <v>810</v>
      </c>
      <c r="N13" s="176"/>
      <c r="O13" s="181"/>
    </row>
    <row r="14" spans="1:15" s="174" customFormat="1" ht="15.75" customHeight="1" x14ac:dyDescent="0.35">
      <c r="A14" s="182" t="s">
        <v>247</v>
      </c>
      <c r="B14" s="169" t="s">
        <v>8</v>
      </c>
      <c r="C14" s="183" t="s">
        <v>496</v>
      </c>
      <c r="D14" s="171">
        <f t="shared" si="0"/>
        <v>99785464</v>
      </c>
      <c r="E14" s="171">
        <v>11561508</v>
      </c>
      <c r="F14" s="171">
        <v>23547987</v>
      </c>
      <c r="G14" s="172">
        <v>6613553</v>
      </c>
      <c r="H14" s="171">
        <v>12724484</v>
      </c>
      <c r="I14" s="171">
        <v>18468721</v>
      </c>
      <c r="J14" s="171">
        <v>26904929</v>
      </c>
      <c r="K14" s="171">
        <v>608678</v>
      </c>
      <c r="L14" s="171">
        <v>797243</v>
      </c>
      <c r="M14" s="171">
        <v>-1441639</v>
      </c>
      <c r="N14" s="184"/>
      <c r="O14" s="173"/>
    </row>
    <row r="15" spans="1:15" ht="15.75" customHeight="1" x14ac:dyDescent="0.35">
      <c r="A15" s="185" t="s">
        <v>8</v>
      </c>
      <c r="B15" s="176" t="s">
        <v>9</v>
      </c>
      <c r="C15" s="186" t="s">
        <v>497</v>
      </c>
      <c r="D15" s="171">
        <f t="shared" si="0"/>
        <v>73736144</v>
      </c>
      <c r="E15" s="178">
        <v>8311658</v>
      </c>
      <c r="F15" s="178">
        <v>16916827</v>
      </c>
      <c r="G15" s="179">
        <v>5157637</v>
      </c>
      <c r="H15" s="178">
        <v>8498185</v>
      </c>
      <c r="I15" s="178">
        <v>15483514</v>
      </c>
      <c r="J15" s="178">
        <v>19376815</v>
      </c>
      <c r="K15" s="178">
        <v>604349</v>
      </c>
      <c r="L15" s="178">
        <v>794403</v>
      </c>
      <c r="M15" s="178">
        <v>-1407244</v>
      </c>
      <c r="N15" s="180"/>
      <c r="O15" s="181"/>
    </row>
    <row r="16" spans="1:15" ht="15.75" customHeight="1" x14ac:dyDescent="0.35">
      <c r="A16" s="175" t="s">
        <v>9</v>
      </c>
      <c r="B16" s="176" t="s">
        <v>10</v>
      </c>
      <c r="C16" s="181" t="s">
        <v>498</v>
      </c>
      <c r="D16" s="171">
        <f t="shared" si="0"/>
        <v>13634976</v>
      </c>
      <c r="E16" s="178">
        <v>2728776</v>
      </c>
      <c r="F16" s="178">
        <v>2629457</v>
      </c>
      <c r="G16" s="179">
        <v>1383322</v>
      </c>
      <c r="H16" s="178">
        <v>968455</v>
      </c>
      <c r="I16" s="178">
        <v>1188441</v>
      </c>
      <c r="J16" s="178">
        <v>4761218</v>
      </c>
      <c r="K16" s="178">
        <v>807</v>
      </c>
      <c r="L16" s="178">
        <v>811</v>
      </c>
      <c r="M16" s="178">
        <v>-26311</v>
      </c>
      <c r="N16" s="176"/>
      <c r="O16" s="181"/>
    </row>
    <row r="17" spans="1:15" ht="15.75" customHeight="1" x14ac:dyDescent="0.35">
      <c r="A17" s="175" t="s">
        <v>10</v>
      </c>
      <c r="B17" s="176" t="s">
        <v>248</v>
      </c>
      <c r="C17" s="177" t="s">
        <v>499</v>
      </c>
      <c r="D17" s="171">
        <f t="shared" si="0"/>
        <v>11602918</v>
      </c>
      <c r="E17" s="178">
        <v>468715</v>
      </c>
      <c r="F17" s="178">
        <v>3910229</v>
      </c>
      <c r="G17" s="179">
        <v>24772</v>
      </c>
      <c r="H17" s="178">
        <v>2816380</v>
      </c>
      <c r="I17" s="178">
        <v>1742170</v>
      </c>
      <c r="J17" s="178">
        <v>2641506</v>
      </c>
      <c r="K17" s="178">
        <v>0</v>
      </c>
      <c r="L17" s="178">
        <v>0</v>
      </c>
      <c r="M17" s="178">
        <v>-854</v>
      </c>
      <c r="N17" s="180"/>
      <c r="O17" s="181"/>
    </row>
    <row r="18" spans="1:15" ht="15.75" customHeight="1" x14ac:dyDescent="0.35">
      <c r="A18" s="175" t="s">
        <v>248</v>
      </c>
      <c r="B18" s="176" t="s">
        <v>249</v>
      </c>
      <c r="C18" s="186" t="s">
        <v>500</v>
      </c>
      <c r="D18" s="171">
        <f t="shared" si="0"/>
        <v>0</v>
      </c>
      <c r="E18" s="178">
        <v>0</v>
      </c>
      <c r="F18" s="178">
        <v>0</v>
      </c>
      <c r="G18" s="179">
        <v>0</v>
      </c>
      <c r="H18" s="178">
        <v>0</v>
      </c>
      <c r="I18" s="178">
        <v>0</v>
      </c>
      <c r="J18" s="178">
        <v>0</v>
      </c>
      <c r="K18" s="178">
        <v>0</v>
      </c>
      <c r="L18" s="178">
        <v>0</v>
      </c>
      <c r="M18" s="178">
        <v>0</v>
      </c>
      <c r="N18" s="180"/>
      <c r="O18" s="181"/>
    </row>
    <row r="19" spans="1:15" ht="15.75" customHeight="1" x14ac:dyDescent="0.35">
      <c r="A19" s="175" t="s">
        <v>249</v>
      </c>
      <c r="B19" s="176" t="s">
        <v>250</v>
      </c>
      <c r="C19" s="186" t="s">
        <v>599</v>
      </c>
      <c r="D19" s="171">
        <f t="shared" si="0"/>
        <v>408831</v>
      </c>
      <c r="E19" s="178">
        <v>48668</v>
      </c>
      <c r="F19" s="178">
        <v>91474</v>
      </c>
      <c r="G19" s="179">
        <v>27834</v>
      </c>
      <c r="H19" s="178">
        <v>72627</v>
      </c>
      <c r="I19" s="178">
        <v>45172</v>
      </c>
      <c r="J19" s="178">
        <v>124735</v>
      </c>
      <c r="K19" s="178">
        <v>3522</v>
      </c>
      <c r="L19" s="178">
        <v>2029</v>
      </c>
      <c r="M19" s="178">
        <v>-7230</v>
      </c>
      <c r="N19" s="180"/>
      <c r="O19" s="181"/>
    </row>
    <row r="20" spans="1:15" ht="15.75" customHeight="1" x14ac:dyDescent="0.35">
      <c r="A20" s="175" t="s">
        <v>250</v>
      </c>
      <c r="B20" s="176" t="s">
        <v>311</v>
      </c>
      <c r="C20" s="181" t="s">
        <v>501</v>
      </c>
      <c r="D20" s="171">
        <f t="shared" si="0"/>
        <v>402595</v>
      </c>
      <c r="E20" s="178">
        <v>3691</v>
      </c>
      <c r="F20" s="178">
        <v>0</v>
      </c>
      <c r="G20" s="179">
        <v>19988</v>
      </c>
      <c r="H20" s="178">
        <v>368837</v>
      </c>
      <c r="I20" s="178">
        <v>9424</v>
      </c>
      <c r="J20" s="178">
        <v>655</v>
      </c>
      <c r="K20" s="178">
        <v>0</v>
      </c>
      <c r="L20" s="178">
        <v>0</v>
      </c>
      <c r="M20" s="178">
        <v>0</v>
      </c>
      <c r="N20" s="176"/>
      <c r="O20" s="181"/>
    </row>
    <row r="21" spans="1:15" s="174" customFormat="1" ht="15.75" customHeight="1" x14ac:dyDescent="0.35">
      <c r="A21" s="168" t="s">
        <v>12</v>
      </c>
      <c r="B21" s="169" t="s">
        <v>12</v>
      </c>
      <c r="C21" s="173" t="s">
        <v>502</v>
      </c>
      <c r="D21" s="171">
        <f t="shared" si="0"/>
        <v>25439562</v>
      </c>
      <c r="E21" s="171">
        <v>1101974</v>
      </c>
      <c r="F21" s="171">
        <v>11978841</v>
      </c>
      <c r="G21" s="172">
        <v>3084385</v>
      </c>
      <c r="H21" s="171">
        <v>1570364</v>
      </c>
      <c r="I21" s="171">
        <v>4425626</v>
      </c>
      <c r="J21" s="171">
        <v>2764644</v>
      </c>
      <c r="K21" s="171">
        <v>-357131</v>
      </c>
      <c r="L21" s="171">
        <v>105480</v>
      </c>
      <c r="M21" s="171">
        <v>765379</v>
      </c>
      <c r="N21" s="169"/>
      <c r="O21" s="173"/>
    </row>
    <row r="22" spans="1:15" s="157" customFormat="1" ht="15.75" customHeight="1" x14ac:dyDescent="0.35">
      <c r="A22" s="152" t="s">
        <v>13</v>
      </c>
      <c r="B22" s="153" t="s">
        <v>13</v>
      </c>
      <c r="C22" s="154" t="s">
        <v>251</v>
      </c>
      <c r="D22" s="155">
        <f t="shared" si="0"/>
        <v>8009749</v>
      </c>
      <c r="E22" s="155">
        <v>1044447</v>
      </c>
      <c r="F22" s="155">
        <v>3113762</v>
      </c>
      <c r="G22" s="156">
        <v>727192</v>
      </c>
      <c r="H22" s="155">
        <v>1625088</v>
      </c>
      <c r="I22" s="155">
        <v>464371</v>
      </c>
      <c r="J22" s="155">
        <v>862401</v>
      </c>
      <c r="K22" s="155">
        <v>27908</v>
      </c>
      <c r="L22" s="155">
        <v>89</v>
      </c>
      <c r="M22" s="155">
        <v>144491</v>
      </c>
      <c r="N22" s="153"/>
      <c r="O22" s="154"/>
    </row>
    <row r="23" spans="1:15" ht="15.75" customHeight="1" x14ac:dyDescent="0.35">
      <c r="A23" s="175" t="s">
        <v>252</v>
      </c>
      <c r="B23" s="176" t="s">
        <v>252</v>
      </c>
      <c r="C23" s="186" t="s">
        <v>503</v>
      </c>
      <c r="D23" s="171">
        <f t="shared" si="0"/>
        <v>14110690</v>
      </c>
      <c r="E23" s="178">
        <v>1236241</v>
      </c>
      <c r="F23" s="178">
        <v>6803974</v>
      </c>
      <c r="G23" s="179">
        <v>761734</v>
      </c>
      <c r="H23" s="178">
        <v>2798979</v>
      </c>
      <c r="I23" s="178">
        <v>1149788</v>
      </c>
      <c r="J23" s="178">
        <v>1125443</v>
      </c>
      <c r="K23" s="178">
        <v>78336</v>
      </c>
      <c r="L23" s="178">
        <v>6409</v>
      </c>
      <c r="M23" s="178">
        <v>149786</v>
      </c>
      <c r="N23" s="180"/>
      <c r="O23" s="181"/>
    </row>
    <row r="24" spans="1:15" ht="15.75" customHeight="1" x14ac:dyDescent="0.35">
      <c r="A24" s="175" t="s">
        <v>253</v>
      </c>
      <c r="B24" s="176" t="s">
        <v>253</v>
      </c>
      <c r="C24" s="186" t="s">
        <v>504</v>
      </c>
      <c r="D24" s="171">
        <f t="shared" si="0"/>
        <v>1106019</v>
      </c>
      <c r="E24" s="178">
        <v>146261</v>
      </c>
      <c r="F24" s="178">
        <v>256196</v>
      </c>
      <c r="G24" s="179">
        <v>89216</v>
      </c>
      <c r="H24" s="178">
        <v>103451</v>
      </c>
      <c r="I24" s="178">
        <v>221388</v>
      </c>
      <c r="J24" s="178">
        <v>265743</v>
      </c>
      <c r="K24" s="178">
        <v>0</v>
      </c>
      <c r="L24" s="178">
        <v>3766</v>
      </c>
      <c r="M24" s="178">
        <v>19998</v>
      </c>
      <c r="N24" s="180"/>
      <c r="O24" s="181"/>
    </row>
    <row r="25" spans="1:15" ht="15.75" customHeight="1" x14ac:dyDescent="0.35">
      <c r="A25" s="175" t="s">
        <v>254</v>
      </c>
      <c r="B25" s="176" t="s">
        <v>254</v>
      </c>
      <c r="C25" s="186" t="s">
        <v>17</v>
      </c>
      <c r="D25" s="171">
        <f t="shared" si="0"/>
        <v>13004671</v>
      </c>
      <c r="E25" s="178">
        <v>1089980</v>
      </c>
      <c r="F25" s="178">
        <v>6547778</v>
      </c>
      <c r="G25" s="179">
        <v>672518</v>
      </c>
      <c r="H25" s="178">
        <v>2695528</v>
      </c>
      <c r="I25" s="178">
        <v>928400</v>
      </c>
      <c r="J25" s="178">
        <v>859700</v>
      </c>
      <c r="K25" s="178">
        <v>78336</v>
      </c>
      <c r="L25" s="178">
        <v>2643</v>
      </c>
      <c r="M25" s="178">
        <v>129788</v>
      </c>
      <c r="N25" s="180"/>
      <c r="O25" s="181"/>
    </row>
    <row r="26" spans="1:15" ht="15.75" customHeight="1" x14ac:dyDescent="0.35">
      <c r="A26" s="175" t="s">
        <v>255</v>
      </c>
      <c r="B26" s="176" t="s">
        <v>255</v>
      </c>
      <c r="C26" s="186" t="s">
        <v>505</v>
      </c>
      <c r="D26" s="171">
        <f t="shared" si="0"/>
        <v>6090351</v>
      </c>
      <c r="E26" s="178">
        <v>191794</v>
      </c>
      <c r="F26" s="178">
        <v>3690212</v>
      </c>
      <c r="G26" s="179">
        <v>34542</v>
      </c>
      <c r="H26" s="178">
        <v>1173891</v>
      </c>
      <c r="I26" s="178">
        <v>685417</v>
      </c>
      <c r="J26" s="178">
        <v>263042</v>
      </c>
      <c r="K26" s="178">
        <v>50428</v>
      </c>
      <c r="L26" s="178">
        <v>6320</v>
      </c>
      <c r="M26" s="178">
        <v>-5295</v>
      </c>
      <c r="N26" s="180"/>
      <c r="O26" s="181"/>
    </row>
    <row r="27" spans="1:15" ht="15.75" customHeight="1" x14ac:dyDescent="0.35">
      <c r="A27" s="175" t="s">
        <v>256</v>
      </c>
      <c r="B27" s="176" t="s">
        <v>256</v>
      </c>
      <c r="C27" s="177" t="s">
        <v>506</v>
      </c>
      <c r="D27" s="171">
        <f t="shared" si="0"/>
        <v>5486</v>
      </c>
      <c r="E27" s="178">
        <v>1028</v>
      </c>
      <c r="F27" s="178">
        <v>4750</v>
      </c>
      <c r="G27" s="179">
        <v>217</v>
      </c>
      <c r="H27" s="178">
        <v>0</v>
      </c>
      <c r="I27" s="178">
        <v>26</v>
      </c>
      <c r="J27" s="178">
        <v>0</v>
      </c>
      <c r="K27" s="178">
        <v>0</v>
      </c>
      <c r="L27" s="178">
        <v>14</v>
      </c>
      <c r="M27" s="178">
        <v>-549</v>
      </c>
      <c r="N27" s="180"/>
      <c r="O27" s="181"/>
    </row>
    <row r="28" spans="1:15" ht="15.75" customHeight="1" x14ac:dyDescent="0.35">
      <c r="A28" s="175" t="s">
        <v>257</v>
      </c>
      <c r="B28" s="176" t="s">
        <v>257</v>
      </c>
      <c r="C28" s="186" t="s">
        <v>17</v>
      </c>
      <c r="D28" s="171">
        <f t="shared" si="0"/>
        <v>6084865</v>
      </c>
      <c r="E28" s="178">
        <v>190766</v>
      </c>
      <c r="F28" s="178">
        <v>3685462</v>
      </c>
      <c r="G28" s="179">
        <v>34325</v>
      </c>
      <c r="H28" s="178">
        <v>1173891</v>
      </c>
      <c r="I28" s="178">
        <v>685391</v>
      </c>
      <c r="J28" s="178">
        <v>263042</v>
      </c>
      <c r="K28" s="178">
        <v>50428</v>
      </c>
      <c r="L28" s="178">
        <v>6306</v>
      </c>
      <c r="M28" s="178">
        <v>-4746</v>
      </c>
      <c r="N28" s="180"/>
      <c r="O28" s="181"/>
    </row>
    <row r="29" spans="1:15" s="174" customFormat="1" ht="15.5" customHeight="1" x14ac:dyDescent="0.35">
      <c r="A29" s="168" t="s">
        <v>14</v>
      </c>
      <c r="B29" s="184" t="s">
        <v>609</v>
      </c>
      <c r="C29" s="173" t="s">
        <v>258</v>
      </c>
      <c r="D29" s="171">
        <f t="shared" si="0"/>
        <v>770</v>
      </c>
      <c r="E29" s="171">
        <v>196</v>
      </c>
      <c r="F29" s="171">
        <v>574</v>
      </c>
      <c r="G29" s="172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69"/>
      <c r="O29" s="183"/>
    </row>
    <row r="30" spans="1:15" s="174" customFormat="1" ht="15.5" customHeight="1" x14ac:dyDescent="0.35">
      <c r="A30" s="168" t="s">
        <v>15</v>
      </c>
      <c r="B30" s="169" t="s">
        <v>15</v>
      </c>
      <c r="C30" s="173" t="s">
        <v>508</v>
      </c>
      <c r="D30" s="171">
        <f t="shared" si="0"/>
        <v>17889123</v>
      </c>
      <c r="E30" s="171">
        <v>638414</v>
      </c>
      <c r="F30" s="171">
        <v>6675845</v>
      </c>
      <c r="G30" s="172">
        <v>4080912</v>
      </c>
      <c r="H30" s="171">
        <v>740547</v>
      </c>
      <c r="I30" s="171">
        <v>3284676</v>
      </c>
      <c r="J30" s="171">
        <v>1624655</v>
      </c>
      <c r="K30" s="171">
        <v>437079</v>
      </c>
      <c r="L30" s="171">
        <v>154762</v>
      </c>
      <c r="M30" s="171">
        <v>252233</v>
      </c>
      <c r="N30" s="169"/>
      <c r="O30" s="173"/>
    </row>
    <row r="31" spans="1:15" ht="15.75" customHeight="1" x14ac:dyDescent="0.35">
      <c r="A31" s="175" t="s">
        <v>16</v>
      </c>
      <c r="B31" s="176" t="s">
        <v>16</v>
      </c>
      <c r="C31" s="186" t="s">
        <v>509</v>
      </c>
      <c r="D31" s="171">
        <f t="shared" si="0"/>
        <v>2928173</v>
      </c>
      <c r="E31" s="178">
        <v>601019</v>
      </c>
      <c r="F31" s="178">
        <v>1501581</v>
      </c>
      <c r="G31" s="179">
        <v>1123</v>
      </c>
      <c r="H31" s="178">
        <v>-27857</v>
      </c>
      <c r="I31" s="178">
        <v>549891</v>
      </c>
      <c r="J31" s="178">
        <v>4360</v>
      </c>
      <c r="K31" s="178">
        <v>143992</v>
      </c>
      <c r="L31" s="178">
        <v>87839</v>
      </c>
      <c r="M31" s="178">
        <v>66225</v>
      </c>
      <c r="N31" s="180"/>
      <c r="O31" s="181"/>
    </row>
    <row r="32" spans="1:15" ht="15.75" customHeight="1" x14ac:dyDescent="0.35">
      <c r="A32" s="175" t="s">
        <v>19</v>
      </c>
      <c r="B32" s="176" t="s">
        <v>19</v>
      </c>
      <c r="C32" s="186" t="s">
        <v>510</v>
      </c>
      <c r="D32" s="171">
        <f t="shared" si="0"/>
        <v>4697208</v>
      </c>
      <c r="E32" s="178">
        <v>198533</v>
      </c>
      <c r="F32" s="178">
        <v>4976202</v>
      </c>
      <c r="G32" s="179">
        <v>388164</v>
      </c>
      <c r="H32" s="178">
        <v>1383751</v>
      </c>
      <c r="I32" s="178">
        <v>-3471820</v>
      </c>
      <c r="J32" s="178">
        <v>1226948</v>
      </c>
      <c r="K32" s="178">
        <v>-6872</v>
      </c>
      <c r="L32" s="178">
        <v>19343</v>
      </c>
      <c r="M32" s="178">
        <v>-17041</v>
      </c>
      <c r="N32" s="180"/>
      <c r="O32" s="181"/>
    </row>
    <row r="33" spans="1:15" ht="15.75" customHeight="1" x14ac:dyDescent="0.35">
      <c r="A33" s="175" t="s">
        <v>20</v>
      </c>
      <c r="B33" s="176" t="s">
        <v>20</v>
      </c>
      <c r="C33" s="186" t="s">
        <v>511</v>
      </c>
      <c r="D33" s="171">
        <f t="shared" si="0"/>
        <v>10263742</v>
      </c>
      <c r="E33" s="178">
        <v>-161138</v>
      </c>
      <c r="F33" s="178">
        <v>198062</v>
      </c>
      <c r="G33" s="179">
        <v>3691625</v>
      </c>
      <c r="H33" s="178">
        <v>-615347</v>
      </c>
      <c r="I33" s="178">
        <v>6206605</v>
      </c>
      <c r="J33" s="178">
        <v>393347</v>
      </c>
      <c r="K33" s="178">
        <v>299959</v>
      </c>
      <c r="L33" s="178">
        <v>47580</v>
      </c>
      <c r="M33" s="178">
        <v>203049</v>
      </c>
      <c r="N33" s="180"/>
      <c r="O33" s="181"/>
    </row>
    <row r="34" spans="1:15" s="174" customFormat="1" ht="15.75" customHeight="1" x14ac:dyDescent="0.35">
      <c r="A34" s="168" t="s">
        <v>21</v>
      </c>
      <c r="B34" s="169" t="s">
        <v>21</v>
      </c>
      <c r="C34" s="173" t="s">
        <v>259</v>
      </c>
      <c r="D34" s="171">
        <f t="shared" si="0"/>
        <v>18634817</v>
      </c>
      <c r="E34" s="171">
        <v>9398703</v>
      </c>
      <c r="F34" s="171">
        <v>2941165</v>
      </c>
      <c r="G34" s="172">
        <v>2525375</v>
      </c>
      <c r="H34" s="171">
        <v>577516</v>
      </c>
      <c r="I34" s="171">
        <v>2305042</v>
      </c>
      <c r="J34" s="171">
        <v>716678</v>
      </c>
      <c r="K34" s="171">
        <v>52464</v>
      </c>
      <c r="L34" s="171">
        <v>16958</v>
      </c>
      <c r="M34" s="171">
        <v>100916</v>
      </c>
      <c r="N34" s="169"/>
      <c r="O34" s="173"/>
    </row>
    <row r="35" spans="1:15" s="157" customFormat="1" ht="15.5" customHeight="1" x14ac:dyDescent="0.35">
      <c r="A35" s="152" t="s">
        <v>22</v>
      </c>
      <c r="B35" s="158" t="s">
        <v>22</v>
      </c>
      <c r="C35" s="154" t="s">
        <v>600</v>
      </c>
      <c r="D35" s="155">
        <f t="shared" si="0"/>
        <v>69974021</v>
      </c>
      <c r="E35" s="155">
        <v>12183734</v>
      </c>
      <c r="F35" s="155">
        <v>24710187</v>
      </c>
      <c r="G35" s="156">
        <v>10417864</v>
      </c>
      <c r="H35" s="155">
        <v>4513515</v>
      </c>
      <c r="I35" s="155">
        <v>10479715</v>
      </c>
      <c r="J35" s="155">
        <v>5968378</v>
      </c>
      <c r="K35" s="155">
        <v>160320</v>
      </c>
      <c r="L35" s="155">
        <v>277289</v>
      </c>
      <c r="M35" s="155">
        <v>1263019</v>
      </c>
      <c r="N35" s="153"/>
      <c r="O35" s="159"/>
    </row>
    <row r="36" spans="1:15" s="174" customFormat="1" ht="15.75" customHeight="1" x14ac:dyDescent="0.35">
      <c r="A36" s="168" t="s">
        <v>25</v>
      </c>
      <c r="B36" s="169" t="s">
        <v>25</v>
      </c>
      <c r="C36" s="173" t="s">
        <v>512</v>
      </c>
      <c r="D36" s="171">
        <f t="shared" si="0"/>
        <v>6991406</v>
      </c>
      <c r="E36" s="171">
        <v>257064</v>
      </c>
      <c r="F36" s="171">
        <v>2616146</v>
      </c>
      <c r="G36" s="172">
        <v>884768</v>
      </c>
      <c r="H36" s="171">
        <v>-746194</v>
      </c>
      <c r="I36" s="171">
        <v>2356875</v>
      </c>
      <c r="J36" s="171">
        <v>1693393</v>
      </c>
      <c r="K36" s="171">
        <v>50746</v>
      </c>
      <c r="L36" s="171">
        <v>54367</v>
      </c>
      <c r="M36" s="171">
        <v>-175759</v>
      </c>
      <c r="N36" s="169"/>
      <c r="O36" s="173"/>
    </row>
    <row r="37" spans="1:15" s="174" customFormat="1" ht="15.75" customHeight="1" x14ac:dyDescent="0.35">
      <c r="A37" s="168" t="s">
        <v>26</v>
      </c>
      <c r="B37" s="184" t="s">
        <v>26</v>
      </c>
      <c r="C37" s="173" t="s">
        <v>601</v>
      </c>
      <c r="D37" s="171">
        <f t="shared" si="0"/>
        <v>1815254</v>
      </c>
      <c r="E37" s="171">
        <v>331635</v>
      </c>
      <c r="F37" s="171">
        <v>317848</v>
      </c>
      <c r="G37" s="172">
        <v>172287</v>
      </c>
      <c r="H37" s="171">
        <v>-49996</v>
      </c>
      <c r="I37" s="171">
        <v>1068121</v>
      </c>
      <c r="J37" s="171">
        <v>81695</v>
      </c>
      <c r="K37" s="171">
        <v>264779</v>
      </c>
      <c r="L37" s="171">
        <v>3001</v>
      </c>
      <c r="M37" s="171">
        <v>-374116</v>
      </c>
      <c r="N37" s="169"/>
      <c r="O37" s="183"/>
    </row>
    <row r="38" spans="1:15" s="174" customFormat="1" ht="15.75" customHeight="1" x14ac:dyDescent="0.35">
      <c r="A38" s="168" t="s">
        <v>27</v>
      </c>
      <c r="B38" s="169" t="s">
        <v>27</v>
      </c>
      <c r="C38" s="170" t="s">
        <v>507</v>
      </c>
      <c r="D38" s="171">
        <f t="shared" si="0"/>
        <v>10217418</v>
      </c>
      <c r="E38" s="171">
        <v>2062045</v>
      </c>
      <c r="F38" s="171">
        <v>4562414</v>
      </c>
      <c r="G38" s="172">
        <v>946369</v>
      </c>
      <c r="H38" s="171">
        <v>-1723429</v>
      </c>
      <c r="I38" s="171">
        <v>2593350</v>
      </c>
      <c r="J38" s="171">
        <v>1375706</v>
      </c>
      <c r="K38" s="171">
        <v>401937</v>
      </c>
      <c r="L38" s="171">
        <v>239997</v>
      </c>
      <c r="M38" s="171">
        <v>-240971</v>
      </c>
      <c r="N38" s="169"/>
      <c r="O38" s="173"/>
    </row>
    <row r="39" spans="1:15" s="174" customFormat="1" ht="15.75" customHeight="1" x14ac:dyDescent="0.35">
      <c r="A39" s="187" t="s">
        <v>30</v>
      </c>
      <c r="B39" s="169" t="s">
        <v>30</v>
      </c>
      <c r="C39" s="173" t="s">
        <v>260</v>
      </c>
      <c r="D39" s="171">
        <f t="shared" si="0"/>
        <v>8033834</v>
      </c>
      <c r="E39" s="171">
        <v>1531242</v>
      </c>
      <c r="F39" s="171">
        <v>3447993</v>
      </c>
      <c r="G39" s="172">
        <v>926122</v>
      </c>
      <c r="H39" s="171">
        <v>-1111672</v>
      </c>
      <c r="I39" s="171">
        <v>1748142</v>
      </c>
      <c r="J39" s="171">
        <v>1428235</v>
      </c>
      <c r="K39" s="171">
        <v>-557142</v>
      </c>
      <c r="L39" s="171">
        <v>148741</v>
      </c>
      <c r="M39" s="171">
        <v>472173</v>
      </c>
      <c r="N39" s="169"/>
      <c r="O39" s="173"/>
    </row>
    <row r="40" spans="1:15" s="174" customFormat="1" ht="15.75" customHeight="1" x14ac:dyDescent="0.35">
      <c r="A40" s="188" t="s">
        <v>35</v>
      </c>
      <c r="B40" s="169" t="s">
        <v>35</v>
      </c>
      <c r="C40" s="173" t="s">
        <v>602</v>
      </c>
      <c r="D40" s="171">
        <f t="shared" si="0"/>
        <v>34071835</v>
      </c>
      <c r="E40" s="171">
        <v>8001748</v>
      </c>
      <c r="F40" s="171">
        <v>13765786</v>
      </c>
      <c r="G40" s="172">
        <v>7488318</v>
      </c>
      <c r="H40" s="171">
        <v>882224</v>
      </c>
      <c r="I40" s="171">
        <v>2713227</v>
      </c>
      <c r="J40" s="171">
        <v>1389349</v>
      </c>
      <c r="K40" s="171">
        <v>0</v>
      </c>
      <c r="L40" s="171">
        <v>-168817</v>
      </c>
      <c r="M40" s="171">
        <v>0</v>
      </c>
      <c r="N40" s="169"/>
      <c r="O40" s="173"/>
    </row>
    <row r="41" spans="1:15" s="174" customFormat="1" ht="15.75" customHeight="1" x14ac:dyDescent="0.35">
      <c r="A41" s="188" t="s">
        <v>36</v>
      </c>
      <c r="B41" s="169" t="s">
        <v>36</v>
      </c>
      <c r="C41" s="170" t="s">
        <v>261</v>
      </c>
      <c r="D41" s="171">
        <f t="shared" si="0"/>
        <v>0</v>
      </c>
      <c r="E41" s="171">
        <v>0</v>
      </c>
      <c r="F41" s="171">
        <v>0</v>
      </c>
      <c r="G41" s="172">
        <v>0</v>
      </c>
      <c r="H41" s="171">
        <v>0</v>
      </c>
      <c r="I41" s="171">
        <v>0</v>
      </c>
      <c r="J41" s="171">
        <v>0</v>
      </c>
      <c r="K41" s="171">
        <v>0</v>
      </c>
      <c r="L41" s="171">
        <v>0</v>
      </c>
      <c r="M41" s="171">
        <v>0</v>
      </c>
      <c r="N41" s="169"/>
      <c r="O41" s="173"/>
    </row>
    <row r="42" spans="1:15" s="174" customFormat="1" ht="15.75" customHeight="1" x14ac:dyDescent="0.35">
      <c r="A42" s="188" t="s">
        <v>262</v>
      </c>
      <c r="B42" s="169" t="s">
        <v>262</v>
      </c>
      <c r="C42" s="170" t="s">
        <v>513</v>
      </c>
      <c r="D42" s="171">
        <f t="shared" si="0"/>
        <v>0</v>
      </c>
      <c r="E42" s="171">
        <v>0</v>
      </c>
      <c r="F42" s="171">
        <v>0</v>
      </c>
      <c r="G42" s="172">
        <v>0</v>
      </c>
      <c r="H42" s="171">
        <v>0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69"/>
      <c r="O42" s="173"/>
    </row>
    <row r="43" spans="1:15" s="174" customFormat="1" ht="15.5" customHeight="1" x14ac:dyDescent="0.35">
      <c r="A43" s="188" t="s">
        <v>40</v>
      </c>
      <c r="B43" s="169" t="s">
        <v>40</v>
      </c>
      <c r="C43" s="173" t="s">
        <v>514</v>
      </c>
      <c r="D43" s="171">
        <f t="shared" si="0"/>
        <v>-84969</v>
      </c>
      <c r="E43" s="171">
        <v>0</v>
      </c>
      <c r="F43" s="171">
        <v>0</v>
      </c>
      <c r="G43" s="172">
        <v>0</v>
      </c>
      <c r="H43" s="171">
        <v>0</v>
      </c>
      <c r="I43" s="171">
        <v>0</v>
      </c>
      <c r="J43" s="171">
        <v>0</v>
      </c>
      <c r="K43" s="171">
        <v>-557142</v>
      </c>
      <c r="L43" s="171">
        <v>0</v>
      </c>
      <c r="M43" s="171">
        <v>472173</v>
      </c>
      <c r="N43" s="169"/>
      <c r="O43" s="173"/>
    </row>
    <row r="44" spans="1:15" s="174" customFormat="1" ht="15.75" customHeight="1" x14ac:dyDescent="0.35">
      <c r="A44" s="188" t="s">
        <v>41</v>
      </c>
      <c r="B44" s="184" t="s">
        <v>43</v>
      </c>
      <c r="C44" s="173" t="s">
        <v>603</v>
      </c>
      <c r="D44" s="171">
        <f t="shared" si="0"/>
        <v>33734754</v>
      </c>
      <c r="E44" s="171">
        <v>8001748</v>
      </c>
      <c r="F44" s="171">
        <v>13765786</v>
      </c>
      <c r="G44" s="172">
        <v>7488318</v>
      </c>
      <c r="H44" s="171">
        <v>882224</v>
      </c>
      <c r="I44" s="171">
        <v>2713227</v>
      </c>
      <c r="J44" s="171">
        <v>1389349</v>
      </c>
      <c r="K44" s="171">
        <v>-225875</v>
      </c>
      <c r="L44" s="171">
        <v>-168817</v>
      </c>
      <c r="M44" s="171">
        <v>-111206</v>
      </c>
      <c r="N44" s="169"/>
      <c r="O44" s="183"/>
    </row>
    <row r="45" spans="1:15" s="174" customFormat="1" ht="15.75" customHeight="1" x14ac:dyDescent="0.35">
      <c r="A45" s="188" t="s">
        <v>42</v>
      </c>
      <c r="B45" s="169" t="s">
        <v>610</v>
      </c>
      <c r="C45" s="173" t="s">
        <v>515</v>
      </c>
      <c r="D45" s="171">
        <f t="shared" si="0"/>
        <v>-250956</v>
      </c>
      <c r="E45" s="171">
        <v>155292</v>
      </c>
      <c r="F45" s="171">
        <v>-3274657</v>
      </c>
      <c r="G45" s="172">
        <v>2278221</v>
      </c>
      <c r="H45" s="171">
        <v>164575</v>
      </c>
      <c r="I45" s="171">
        <v>846092</v>
      </c>
      <c r="J45" s="171">
        <v>-379634</v>
      </c>
      <c r="K45" s="171">
        <v>0</v>
      </c>
      <c r="L45" s="171">
        <v>73173</v>
      </c>
      <c r="M45" s="171">
        <v>-114018</v>
      </c>
      <c r="N45" s="169"/>
      <c r="O45" s="173"/>
    </row>
    <row r="46" spans="1:15" ht="15.75" customHeight="1" x14ac:dyDescent="0.35">
      <c r="A46" s="189" t="s">
        <v>43</v>
      </c>
      <c r="B46" s="190" t="s">
        <v>265</v>
      </c>
      <c r="C46" s="177" t="s">
        <v>516</v>
      </c>
      <c r="D46" s="171">
        <f t="shared" si="0"/>
        <v>5273840</v>
      </c>
      <c r="E46" s="178">
        <v>0</v>
      </c>
      <c r="F46" s="178">
        <v>2229014</v>
      </c>
      <c r="G46" s="179">
        <v>2879490</v>
      </c>
      <c r="H46" s="178">
        <v>549250</v>
      </c>
      <c r="I46" s="178">
        <v>529515</v>
      </c>
      <c r="J46" s="178">
        <v>-875067</v>
      </c>
      <c r="K46" s="178">
        <v>14247</v>
      </c>
      <c r="L46" s="178">
        <v>0</v>
      </c>
      <c r="M46" s="178">
        <v>-52609</v>
      </c>
      <c r="N46" s="180"/>
      <c r="O46" s="191"/>
    </row>
    <row r="47" spans="1:15" ht="15.75" customHeight="1" x14ac:dyDescent="0.35">
      <c r="A47" s="192" t="s">
        <v>44</v>
      </c>
      <c r="B47" s="190" t="s">
        <v>266</v>
      </c>
      <c r="C47" s="177" t="s">
        <v>517</v>
      </c>
      <c r="D47" s="171">
        <f t="shared" si="0"/>
        <v>6159442</v>
      </c>
      <c r="E47" s="178">
        <v>698156</v>
      </c>
      <c r="F47" s="178">
        <v>1196969</v>
      </c>
      <c r="G47" s="179">
        <v>3417895</v>
      </c>
      <c r="H47" s="178">
        <v>363800</v>
      </c>
      <c r="I47" s="178">
        <v>396326</v>
      </c>
      <c r="J47" s="178">
        <v>-215044</v>
      </c>
      <c r="K47" s="178">
        <v>240122</v>
      </c>
      <c r="L47" s="178">
        <v>5797</v>
      </c>
      <c r="M47" s="178">
        <v>55421</v>
      </c>
      <c r="N47" s="180"/>
      <c r="O47" s="191"/>
    </row>
    <row r="48" spans="1:15" ht="15.75" customHeight="1" x14ac:dyDescent="0.35">
      <c r="A48" s="192" t="s">
        <v>265</v>
      </c>
      <c r="B48" s="190" t="s">
        <v>267</v>
      </c>
      <c r="C48" s="177" t="s">
        <v>518</v>
      </c>
      <c r="D48" s="171">
        <f t="shared" si="0"/>
        <v>6360725</v>
      </c>
      <c r="E48" s="178">
        <v>542864</v>
      </c>
      <c r="F48" s="178">
        <v>151326</v>
      </c>
      <c r="G48" s="179">
        <v>4019164</v>
      </c>
      <c r="H48" s="178">
        <v>748475</v>
      </c>
      <c r="I48" s="178">
        <v>79749</v>
      </c>
      <c r="J48" s="178">
        <v>710477</v>
      </c>
      <c r="K48" s="178">
        <v>-331267</v>
      </c>
      <c r="L48" s="178">
        <v>78970</v>
      </c>
      <c r="M48" s="178">
        <v>360967</v>
      </c>
      <c r="N48" s="180"/>
      <c r="O48" s="191"/>
    </row>
    <row r="49" spans="1:15" s="174" customFormat="1" ht="15.75" customHeight="1" x14ac:dyDescent="0.35">
      <c r="A49" s="193" t="s">
        <v>266</v>
      </c>
      <c r="B49" s="169" t="s">
        <v>268</v>
      </c>
      <c r="C49" s="173" t="s">
        <v>604</v>
      </c>
      <c r="D49" s="171">
        <f t="shared" si="0"/>
        <v>27046537</v>
      </c>
      <c r="E49" s="171">
        <v>7846456</v>
      </c>
      <c r="F49" s="171">
        <v>10491129</v>
      </c>
      <c r="G49" s="172">
        <v>5210097</v>
      </c>
      <c r="H49" s="171">
        <v>717649</v>
      </c>
      <c r="I49" s="171">
        <v>1867135</v>
      </c>
      <c r="J49" s="171">
        <v>1009715</v>
      </c>
      <c r="K49" s="171">
        <v>0</v>
      </c>
      <c r="L49" s="171">
        <v>-95644</v>
      </c>
      <c r="M49" s="171">
        <v>0</v>
      </c>
      <c r="N49" s="169"/>
      <c r="O49" s="173"/>
    </row>
    <row r="50" spans="1:15" s="174" customFormat="1" ht="15.75" customHeight="1" x14ac:dyDescent="0.35">
      <c r="A50" s="194" t="s">
        <v>267</v>
      </c>
      <c r="B50" s="169" t="s">
        <v>273</v>
      </c>
      <c r="C50" s="173" t="s">
        <v>263</v>
      </c>
      <c r="D50" s="171">
        <f t="shared" si="0"/>
        <v>0</v>
      </c>
      <c r="E50" s="171">
        <v>0</v>
      </c>
      <c r="F50" s="171">
        <v>0</v>
      </c>
      <c r="G50" s="172">
        <v>0</v>
      </c>
      <c r="H50" s="171">
        <v>0</v>
      </c>
      <c r="I50" s="178">
        <v>0</v>
      </c>
      <c r="J50" s="171">
        <v>0</v>
      </c>
      <c r="K50" s="178">
        <v>0</v>
      </c>
      <c r="L50" s="178">
        <v>0</v>
      </c>
      <c r="M50" s="171">
        <v>0</v>
      </c>
      <c r="N50" s="169" t="s">
        <v>264</v>
      </c>
      <c r="O50" s="173" t="s">
        <v>273</v>
      </c>
    </row>
    <row r="51" spans="1:15" ht="15.75" customHeight="1" x14ac:dyDescent="0.35">
      <c r="A51" s="189" t="s">
        <v>268</v>
      </c>
      <c r="B51" s="176" t="s">
        <v>526</v>
      </c>
      <c r="C51" s="177" t="s">
        <v>519</v>
      </c>
      <c r="D51" s="171">
        <f t="shared" si="0"/>
        <v>0</v>
      </c>
      <c r="E51" s="178">
        <v>0</v>
      </c>
      <c r="F51" s="178">
        <v>0</v>
      </c>
      <c r="G51" s="179">
        <v>0</v>
      </c>
      <c r="H51" s="178">
        <v>0</v>
      </c>
      <c r="I51" s="178">
        <v>0</v>
      </c>
      <c r="J51" s="178">
        <v>0</v>
      </c>
      <c r="K51" s="178">
        <v>0</v>
      </c>
      <c r="L51" s="178">
        <v>0</v>
      </c>
      <c r="M51" s="178">
        <v>0</v>
      </c>
      <c r="N51" s="180" t="s">
        <v>530</v>
      </c>
      <c r="O51" s="181" t="s">
        <v>526</v>
      </c>
    </row>
    <row r="52" spans="1:15" ht="15.75" customHeight="1" x14ac:dyDescent="0.35">
      <c r="A52" s="189" t="s">
        <v>270</v>
      </c>
      <c r="B52" s="176" t="s">
        <v>527</v>
      </c>
      <c r="C52" s="177" t="s">
        <v>520</v>
      </c>
      <c r="D52" s="171">
        <f t="shared" si="0"/>
        <v>0</v>
      </c>
      <c r="E52" s="178">
        <v>0</v>
      </c>
      <c r="F52" s="178">
        <v>0</v>
      </c>
      <c r="G52" s="179">
        <v>0</v>
      </c>
      <c r="H52" s="178">
        <v>0</v>
      </c>
      <c r="I52" s="178">
        <v>0</v>
      </c>
      <c r="J52" s="178">
        <v>0</v>
      </c>
      <c r="K52" s="178">
        <v>0</v>
      </c>
      <c r="L52" s="178">
        <v>0</v>
      </c>
      <c r="M52" s="178">
        <v>0</v>
      </c>
      <c r="N52" s="180" t="s">
        <v>531</v>
      </c>
      <c r="O52" s="181" t="s">
        <v>527</v>
      </c>
    </row>
    <row r="53" spans="1:15" ht="15.75" customHeight="1" x14ac:dyDescent="0.35">
      <c r="A53" s="195" t="s">
        <v>271</v>
      </c>
      <c r="B53" s="176" t="s">
        <v>528</v>
      </c>
      <c r="C53" s="177" t="s">
        <v>521</v>
      </c>
      <c r="D53" s="171">
        <f t="shared" si="0"/>
        <v>0</v>
      </c>
      <c r="E53" s="178">
        <v>0</v>
      </c>
      <c r="F53" s="178">
        <v>0</v>
      </c>
      <c r="G53" s="179">
        <v>0</v>
      </c>
      <c r="H53" s="178">
        <v>0</v>
      </c>
      <c r="I53" s="178">
        <v>0</v>
      </c>
      <c r="J53" s="178">
        <v>0</v>
      </c>
      <c r="K53" s="178">
        <v>0</v>
      </c>
      <c r="L53" s="178">
        <v>0</v>
      </c>
      <c r="M53" s="178">
        <v>0</v>
      </c>
      <c r="N53" s="180" t="s">
        <v>532</v>
      </c>
      <c r="O53" s="181" t="s">
        <v>528</v>
      </c>
    </row>
    <row r="54" spans="1:15" ht="15.75" customHeight="1" x14ac:dyDescent="0.35">
      <c r="A54" s="189" t="s">
        <v>272</v>
      </c>
      <c r="B54" s="180" t="s">
        <v>274</v>
      </c>
      <c r="C54" s="177" t="s">
        <v>269</v>
      </c>
      <c r="D54" s="171">
        <f t="shared" si="0"/>
        <v>0</v>
      </c>
      <c r="E54" s="178">
        <v>0</v>
      </c>
      <c r="F54" s="178">
        <v>0</v>
      </c>
      <c r="G54" s="179">
        <v>0</v>
      </c>
      <c r="H54" s="178">
        <v>0</v>
      </c>
      <c r="I54" s="178">
        <v>0</v>
      </c>
      <c r="J54" s="178">
        <v>0</v>
      </c>
      <c r="K54" s="178">
        <v>0</v>
      </c>
      <c r="L54" s="178">
        <v>0</v>
      </c>
      <c r="M54" s="178">
        <v>0</v>
      </c>
      <c r="N54" s="180" t="s">
        <v>533</v>
      </c>
      <c r="O54" s="177" t="s">
        <v>274</v>
      </c>
    </row>
    <row r="55" spans="1:15" ht="15.75" customHeight="1" x14ac:dyDescent="0.35">
      <c r="A55" s="189" t="s">
        <v>273</v>
      </c>
      <c r="B55" s="176" t="s">
        <v>276</v>
      </c>
      <c r="C55" s="177" t="s">
        <v>522</v>
      </c>
      <c r="D55" s="171">
        <f t="shared" si="0"/>
        <v>0</v>
      </c>
      <c r="E55" s="178">
        <v>0</v>
      </c>
      <c r="F55" s="178">
        <v>0</v>
      </c>
      <c r="G55" s="179">
        <v>0</v>
      </c>
      <c r="H55" s="178">
        <v>0</v>
      </c>
      <c r="I55" s="178">
        <v>0</v>
      </c>
      <c r="J55" s="178">
        <v>0</v>
      </c>
      <c r="K55" s="178">
        <v>0</v>
      </c>
      <c r="L55" s="178">
        <v>0</v>
      </c>
      <c r="M55" s="178">
        <v>0</v>
      </c>
      <c r="N55" s="180" t="s">
        <v>534</v>
      </c>
      <c r="O55" s="181" t="s">
        <v>276</v>
      </c>
    </row>
    <row r="56" spans="1:15" ht="15.75" customHeight="1" x14ac:dyDescent="0.35">
      <c r="A56" s="189" t="s">
        <v>274</v>
      </c>
      <c r="B56" s="176" t="s">
        <v>277</v>
      </c>
      <c r="C56" s="177" t="s">
        <v>523</v>
      </c>
      <c r="D56" s="171">
        <f t="shared" si="0"/>
        <v>0</v>
      </c>
      <c r="E56" s="178">
        <v>0</v>
      </c>
      <c r="F56" s="178">
        <v>0</v>
      </c>
      <c r="G56" s="179">
        <v>0</v>
      </c>
      <c r="H56" s="178">
        <v>0</v>
      </c>
      <c r="I56" s="178">
        <v>0</v>
      </c>
      <c r="J56" s="178">
        <v>0</v>
      </c>
      <c r="K56" s="178">
        <v>0</v>
      </c>
      <c r="L56" s="178">
        <v>0</v>
      </c>
      <c r="M56" s="178">
        <v>0</v>
      </c>
      <c r="N56" s="180" t="s">
        <v>535</v>
      </c>
      <c r="O56" s="181" t="s">
        <v>277</v>
      </c>
    </row>
    <row r="57" spans="1:15" ht="15.75" customHeight="1" x14ac:dyDescent="0.35">
      <c r="A57" s="189" t="s">
        <v>276</v>
      </c>
      <c r="B57" s="176" t="s">
        <v>611</v>
      </c>
      <c r="C57" s="177" t="s">
        <v>524</v>
      </c>
      <c r="D57" s="171">
        <f t="shared" si="0"/>
        <v>0</v>
      </c>
      <c r="E57" s="178">
        <v>0</v>
      </c>
      <c r="F57" s="178">
        <v>0</v>
      </c>
      <c r="G57" s="179">
        <v>0</v>
      </c>
      <c r="H57" s="178">
        <v>0</v>
      </c>
      <c r="I57" s="178">
        <v>0</v>
      </c>
      <c r="J57" s="178">
        <v>0</v>
      </c>
      <c r="K57" s="178">
        <v>0</v>
      </c>
      <c r="L57" s="178">
        <v>0</v>
      </c>
      <c r="M57" s="178">
        <v>0</v>
      </c>
      <c r="N57" s="180" t="s">
        <v>536</v>
      </c>
      <c r="O57" s="181" t="s">
        <v>611</v>
      </c>
    </row>
    <row r="58" spans="1:15" ht="15.75" customHeight="1" x14ac:dyDescent="0.35">
      <c r="A58" s="189" t="s">
        <v>277</v>
      </c>
      <c r="B58" s="180" t="s">
        <v>278</v>
      </c>
      <c r="C58" s="177" t="s">
        <v>605</v>
      </c>
      <c r="D58" s="171">
        <f t="shared" si="0"/>
        <v>0</v>
      </c>
      <c r="E58" s="178">
        <v>0</v>
      </c>
      <c r="F58" s="178">
        <v>0</v>
      </c>
      <c r="G58" s="179">
        <v>0</v>
      </c>
      <c r="H58" s="178">
        <v>0</v>
      </c>
      <c r="I58" s="178">
        <v>0</v>
      </c>
      <c r="J58" s="178">
        <v>0</v>
      </c>
      <c r="K58" s="178">
        <v>0</v>
      </c>
      <c r="L58" s="178">
        <v>0</v>
      </c>
      <c r="M58" s="178">
        <v>0</v>
      </c>
      <c r="N58" s="180" t="s">
        <v>537</v>
      </c>
      <c r="O58" s="177" t="s">
        <v>278</v>
      </c>
    </row>
    <row r="59" spans="1:15" ht="15.75" customHeight="1" x14ac:dyDescent="0.35">
      <c r="A59" s="189" t="s">
        <v>278</v>
      </c>
      <c r="B59" s="180" t="s">
        <v>279</v>
      </c>
      <c r="C59" s="177" t="s">
        <v>525</v>
      </c>
      <c r="D59" s="171">
        <f t="shared" si="0"/>
        <v>0</v>
      </c>
      <c r="E59" s="178">
        <v>0</v>
      </c>
      <c r="F59" s="178">
        <v>0</v>
      </c>
      <c r="G59" s="179">
        <v>0</v>
      </c>
      <c r="H59" s="178">
        <v>0</v>
      </c>
      <c r="I59" s="178">
        <v>0</v>
      </c>
      <c r="J59" s="178">
        <v>0</v>
      </c>
      <c r="K59" s="178">
        <v>0</v>
      </c>
      <c r="L59" s="178">
        <v>0</v>
      </c>
      <c r="M59" s="178">
        <v>0</v>
      </c>
      <c r="N59" s="180" t="s">
        <v>275</v>
      </c>
      <c r="O59" s="177" t="s">
        <v>279</v>
      </c>
    </row>
    <row r="60" spans="1:15" ht="15.75" customHeight="1" x14ac:dyDescent="0.35">
      <c r="A60" s="189" t="s">
        <v>279</v>
      </c>
      <c r="B60" s="176" t="s">
        <v>280</v>
      </c>
      <c r="C60" s="177" t="s">
        <v>516</v>
      </c>
      <c r="D60" s="171">
        <f t="shared" si="0"/>
        <v>0</v>
      </c>
      <c r="E60" s="178">
        <v>0</v>
      </c>
      <c r="F60" s="178">
        <v>0</v>
      </c>
      <c r="G60" s="179">
        <v>0</v>
      </c>
      <c r="H60" s="178">
        <v>0</v>
      </c>
      <c r="I60" s="178">
        <v>0</v>
      </c>
      <c r="J60" s="178">
        <v>0</v>
      </c>
      <c r="K60" s="178">
        <v>0</v>
      </c>
      <c r="L60" s="178">
        <v>0</v>
      </c>
      <c r="M60" s="178">
        <v>0</v>
      </c>
      <c r="N60" s="180" t="s">
        <v>538</v>
      </c>
      <c r="O60" s="181" t="s">
        <v>280</v>
      </c>
    </row>
    <row r="61" spans="1:15" ht="15.75" customHeight="1" x14ac:dyDescent="0.35">
      <c r="A61" s="196" t="s">
        <v>280</v>
      </c>
      <c r="B61" s="176" t="s">
        <v>281</v>
      </c>
      <c r="C61" s="177" t="s">
        <v>517</v>
      </c>
      <c r="D61" s="171">
        <f t="shared" si="0"/>
        <v>0</v>
      </c>
      <c r="E61" s="178">
        <v>0</v>
      </c>
      <c r="F61" s="178">
        <v>0</v>
      </c>
      <c r="G61" s="179">
        <v>0</v>
      </c>
      <c r="H61" s="178">
        <v>0</v>
      </c>
      <c r="I61" s="178">
        <v>0</v>
      </c>
      <c r="J61" s="178">
        <v>0</v>
      </c>
      <c r="K61" s="178">
        <v>0</v>
      </c>
      <c r="L61" s="178">
        <v>0</v>
      </c>
      <c r="M61" s="178">
        <v>0</v>
      </c>
      <c r="N61" s="180" t="s">
        <v>539</v>
      </c>
      <c r="O61" s="181" t="s">
        <v>281</v>
      </c>
    </row>
    <row r="62" spans="1:15" ht="15.75" customHeight="1" x14ac:dyDescent="0.35">
      <c r="A62" s="197" t="s">
        <v>281</v>
      </c>
      <c r="B62" s="176" t="s">
        <v>612</v>
      </c>
      <c r="C62" s="177" t="s">
        <v>518</v>
      </c>
      <c r="D62" s="171">
        <f t="shared" si="0"/>
        <v>0</v>
      </c>
      <c r="E62" s="178">
        <v>0</v>
      </c>
      <c r="F62" s="178">
        <v>0</v>
      </c>
      <c r="G62" s="179">
        <v>0</v>
      </c>
      <c r="H62" s="178">
        <v>0</v>
      </c>
      <c r="I62" s="178">
        <v>0</v>
      </c>
      <c r="J62" s="178">
        <v>0</v>
      </c>
      <c r="K62" s="178">
        <v>0</v>
      </c>
      <c r="L62" s="178">
        <v>0</v>
      </c>
      <c r="M62" s="178">
        <v>0</v>
      </c>
      <c r="N62" s="180" t="s">
        <v>540</v>
      </c>
      <c r="O62" s="181" t="s">
        <v>612</v>
      </c>
    </row>
    <row r="63" spans="1:15" x14ac:dyDescent="0.35">
      <c r="A63" s="197"/>
      <c r="B63" s="180" t="s">
        <v>529</v>
      </c>
      <c r="C63" s="177" t="s">
        <v>606</v>
      </c>
      <c r="D63" s="171">
        <f t="shared" si="0"/>
        <v>0</v>
      </c>
      <c r="E63" s="178">
        <v>0</v>
      </c>
      <c r="F63" s="178">
        <v>0</v>
      </c>
      <c r="G63" s="179">
        <v>0</v>
      </c>
      <c r="H63" s="178">
        <v>0</v>
      </c>
      <c r="I63" s="178">
        <v>0</v>
      </c>
      <c r="J63" s="178">
        <v>0</v>
      </c>
      <c r="K63" s="178">
        <v>0</v>
      </c>
      <c r="L63" s="178">
        <v>0</v>
      </c>
      <c r="M63" s="178">
        <v>0</v>
      </c>
      <c r="N63" s="180" t="s">
        <v>541</v>
      </c>
      <c r="O63" s="177" t="s">
        <v>529</v>
      </c>
    </row>
    <row r="64" spans="1:15" x14ac:dyDescent="0.35">
      <c r="A64" s="160"/>
      <c r="B64" s="180" t="s">
        <v>613</v>
      </c>
      <c r="C64" s="177" t="s">
        <v>607</v>
      </c>
      <c r="D64" s="198">
        <f t="shared" si="0"/>
        <v>27076237</v>
      </c>
      <c r="E64" s="198">
        <v>7846456</v>
      </c>
      <c r="F64" s="198">
        <v>10491129</v>
      </c>
      <c r="G64" s="199">
        <v>5210097</v>
      </c>
      <c r="H64" s="198">
        <v>717649</v>
      </c>
      <c r="I64" s="198">
        <v>1867135</v>
      </c>
      <c r="J64" s="198">
        <v>1009715</v>
      </c>
      <c r="K64" s="198">
        <v>-331267</v>
      </c>
      <c r="L64" s="198">
        <v>-95644</v>
      </c>
      <c r="M64" s="198">
        <v>360967</v>
      </c>
      <c r="N64" s="180" t="s">
        <v>542</v>
      </c>
      <c r="O64" s="177" t="s">
        <v>613</v>
      </c>
    </row>
    <row r="65" spans="3:14" x14ac:dyDescent="0.35">
      <c r="C65" s="186" t="s">
        <v>608</v>
      </c>
      <c r="D65" s="171">
        <f t="shared" si="0"/>
        <v>5</v>
      </c>
      <c r="E65" s="178">
        <v>3</v>
      </c>
      <c r="F65" s="178">
        <v>2</v>
      </c>
      <c r="G65" s="178">
        <v>0</v>
      </c>
      <c r="H65" s="178">
        <v>0</v>
      </c>
      <c r="I65" s="178">
        <v>0</v>
      </c>
      <c r="J65" s="178">
        <v>0</v>
      </c>
      <c r="K65" s="178">
        <v>0</v>
      </c>
      <c r="L65" s="178">
        <v>0</v>
      </c>
      <c r="M65" s="178">
        <v>0</v>
      </c>
      <c r="N65" s="180" t="s">
        <v>282</v>
      </c>
    </row>
    <row r="66" spans="3:14" x14ac:dyDescent="0.35">
      <c r="C66" s="186"/>
      <c r="D66" s="146"/>
      <c r="E66" s="72"/>
      <c r="G66" s="200"/>
      <c r="H66" s="201"/>
      <c r="I66" s="202"/>
      <c r="J66" s="203"/>
      <c r="K66" s="171"/>
      <c r="L66" s="202"/>
      <c r="M66" s="203"/>
      <c r="N66" s="180"/>
    </row>
    <row r="67" spans="3:14" ht="16" hidden="1" thickBot="1" x14ac:dyDescent="0.4">
      <c r="D67" s="171"/>
      <c r="F67" s="205"/>
      <c r="G67" s="206"/>
      <c r="H67" s="207"/>
      <c r="I67" s="208"/>
      <c r="L67" s="208"/>
    </row>
  </sheetData>
  <pageMargins left="0.7" right="0.7" top="0.75" bottom="0.75" header="0.3" footer="0.3"/>
  <pageSetup paperSize="9" scale="68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4"/>
  <sheetViews>
    <sheetView tabSelected="1" zoomScale="75" zoomScaleNormal="75" workbookViewId="0">
      <pane xSplit="2" ySplit="1" topLeftCell="C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0" defaultRowHeight="14" zeroHeight="1" x14ac:dyDescent="0.3"/>
  <cols>
    <col min="1" max="1" width="7.54296875" style="27" customWidth="1"/>
    <col min="2" max="2" width="95" style="88" customWidth="1"/>
    <col min="3" max="12" width="32.7265625" style="27" customWidth="1"/>
    <col min="13" max="13" width="90.54296875" style="27" bestFit="1" customWidth="1"/>
    <col min="14" max="14" width="7.54296875" style="27" bestFit="1" customWidth="1"/>
    <col min="15" max="16384" width="0" style="27" hidden="1"/>
  </cols>
  <sheetData>
    <row r="1" spans="1:14" ht="62" x14ac:dyDescent="0.3">
      <c r="A1" s="11"/>
      <c r="B1" s="84">
        <f>+'Varlıklar - Assets'!B1</f>
        <v>45747</v>
      </c>
      <c r="C1" s="3" t="s">
        <v>0</v>
      </c>
      <c r="D1" s="3" t="s">
        <v>1</v>
      </c>
      <c r="E1" s="3" t="s">
        <v>2</v>
      </c>
      <c r="F1" s="3" t="s">
        <v>614</v>
      </c>
      <c r="G1" s="3" t="s">
        <v>3</v>
      </c>
      <c r="H1" s="3" t="s">
        <v>346</v>
      </c>
      <c r="I1" s="3" t="s">
        <v>345</v>
      </c>
      <c r="J1" s="3" t="s">
        <v>631</v>
      </c>
      <c r="K1" s="3" t="s">
        <v>633</v>
      </c>
      <c r="L1" s="3" t="s">
        <v>635</v>
      </c>
      <c r="M1" s="8" t="str">
        <f>+'Varlıklar - Assets'!AG1</f>
        <v>DECEMBER 2024</v>
      </c>
    </row>
    <row r="2" spans="1:14" ht="15" customHeight="1" x14ac:dyDescent="0.3">
      <c r="A2" s="11"/>
      <c r="B2" s="85" t="s">
        <v>343</v>
      </c>
      <c r="C2" s="4"/>
      <c r="D2" s="4"/>
      <c r="E2" s="4"/>
      <c r="F2" s="4"/>
      <c r="G2" s="4"/>
      <c r="H2" s="4"/>
      <c r="I2" s="71"/>
      <c r="J2" s="4"/>
      <c r="K2" s="4"/>
      <c r="L2" s="124"/>
      <c r="M2" s="1" t="s">
        <v>344</v>
      </c>
    </row>
    <row r="3" spans="1:14" ht="15" customHeight="1" x14ac:dyDescent="0.35">
      <c r="A3" s="9" t="s">
        <v>50</v>
      </c>
      <c r="B3" s="86" t="s">
        <v>545</v>
      </c>
      <c r="C3" s="5"/>
      <c r="D3" s="5"/>
      <c r="E3" s="5"/>
      <c r="F3" s="5"/>
      <c r="G3" s="5"/>
      <c r="H3" s="5"/>
      <c r="I3" s="71"/>
      <c r="J3" s="5"/>
      <c r="K3" s="5"/>
      <c r="L3" s="125"/>
      <c r="M3" s="13"/>
      <c r="N3" s="9"/>
    </row>
    <row r="4" spans="1:14" s="83" customFormat="1" ht="15" customHeight="1" x14ac:dyDescent="0.35">
      <c r="A4" s="17" t="s">
        <v>238</v>
      </c>
      <c r="B4" s="126" t="s">
        <v>546</v>
      </c>
      <c r="C4" s="82">
        <f>+D4+E4+F4+G4+H4+I4+J4+K4+L4</f>
        <v>49774677</v>
      </c>
      <c r="D4" s="140">
        <v>-399811</v>
      </c>
      <c r="E4" s="140">
        <v>23680424</v>
      </c>
      <c r="F4" s="140">
        <v>10927652</v>
      </c>
      <c r="G4" s="140">
        <v>1468833</v>
      </c>
      <c r="H4" s="140">
        <v>13506997</v>
      </c>
      <c r="I4" s="140">
        <v>842911</v>
      </c>
      <c r="J4" s="140">
        <v>-243847</v>
      </c>
      <c r="K4" s="140">
        <v>-233034</v>
      </c>
      <c r="L4" s="141">
        <v>224552</v>
      </c>
      <c r="M4" s="13"/>
      <c r="N4" s="17"/>
    </row>
    <row r="5" spans="1:14" ht="15" customHeight="1" x14ac:dyDescent="0.35">
      <c r="A5" s="18" t="s">
        <v>288</v>
      </c>
      <c r="B5" s="87" t="s">
        <v>289</v>
      </c>
      <c r="C5" s="15">
        <f t="shared" ref="C5:C48" si="0">+D5+E5+F5+G5+H5+I5+J5+K5+L5</f>
        <v>126927281</v>
      </c>
      <c r="D5" s="139">
        <v>13118435</v>
      </c>
      <c r="E5" s="139">
        <v>35108948</v>
      </c>
      <c r="F5" s="139">
        <v>9285138</v>
      </c>
      <c r="G5" s="139">
        <v>14104147</v>
      </c>
      <c r="H5" s="139">
        <v>23586479</v>
      </c>
      <c r="I5" s="139">
        <v>28219306</v>
      </c>
      <c r="J5" s="139">
        <v>145764</v>
      </c>
      <c r="K5" s="139">
        <v>845177</v>
      </c>
      <c r="L5" s="142">
        <v>2513887</v>
      </c>
      <c r="M5" s="12"/>
      <c r="N5" s="18"/>
    </row>
    <row r="6" spans="1:14" ht="15" customHeight="1" x14ac:dyDescent="0.35">
      <c r="A6" s="18" t="s">
        <v>290</v>
      </c>
      <c r="B6" s="87" t="s">
        <v>291</v>
      </c>
      <c r="C6" s="15">
        <f t="shared" si="0"/>
        <v>-105816491</v>
      </c>
      <c r="D6" s="139">
        <v>-11596180</v>
      </c>
      <c r="E6" s="139">
        <v>-25253700</v>
      </c>
      <c r="F6" s="139">
        <v>-7486783</v>
      </c>
      <c r="G6" s="139">
        <v>-12427173</v>
      </c>
      <c r="H6" s="139">
        <v>-20052757</v>
      </c>
      <c r="I6" s="139">
        <v>-25914101</v>
      </c>
      <c r="J6" s="139">
        <v>-387808</v>
      </c>
      <c r="K6" s="139">
        <v>-724265</v>
      </c>
      <c r="L6" s="142">
        <v>-1973724</v>
      </c>
      <c r="M6" s="12"/>
      <c r="N6" s="18"/>
    </row>
    <row r="7" spans="1:14" ht="15" customHeight="1" x14ac:dyDescent="0.35">
      <c r="A7" s="18" t="s">
        <v>292</v>
      </c>
      <c r="B7" s="87" t="s">
        <v>293</v>
      </c>
      <c r="C7" s="15">
        <f t="shared" si="0"/>
        <v>770</v>
      </c>
      <c r="D7" s="139">
        <v>196</v>
      </c>
      <c r="E7" s="139">
        <v>574</v>
      </c>
      <c r="F7" s="139">
        <v>0</v>
      </c>
      <c r="G7" s="139">
        <v>0</v>
      </c>
      <c r="H7" s="139">
        <v>0</v>
      </c>
      <c r="I7" s="139">
        <v>0</v>
      </c>
      <c r="J7" s="139">
        <v>0</v>
      </c>
      <c r="K7" s="139">
        <v>0</v>
      </c>
      <c r="L7" s="142">
        <v>0</v>
      </c>
      <c r="M7" s="12"/>
      <c r="N7" s="18"/>
    </row>
    <row r="8" spans="1:14" ht="15" customHeight="1" x14ac:dyDescent="0.35">
      <c r="A8" s="18" t="s">
        <v>294</v>
      </c>
      <c r="B8" s="87" t="s">
        <v>503</v>
      </c>
      <c r="C8" s="15">
        <f t="shared" si="0"/>
        <v>14083124</v>
      </c>
      <c r="D8" s="139">
        <v>1057467</v>
      </c>
      <c r="E8" s="139">
        <v>6803974</v>
      </c>
      <c r="F8" s="139">
        <v>761734</v>
      </c>
      <c r="G8" s="139">
        <v>2798979</v>
      </c>
      <c r="H8" s="139">
        <v>1149788</v>
      </c>
      <c r="I8" s="139">
        <v>1283872</v>
      </c>
      <c r="J8" s="139">
        <v>78336</v>
      </c>
      <c r="K8" s="139">
        <v>3422</v>
      </c>
      <c r="L8" s="142">
        <v>145552</v>
      </c>
      <c r="M8" s="12"/>
      <c r="N8" s="18"/>
    </row>
    <row r="9" spans="1:14" ht="15" customHeight="1" x14ac:dyDescent="0.35">
      <c r="A9" s="18" t="s">
        <v>295</v>
      </c>
      <c r="B9" s="87" t="s">
        <v>547</v>
      </c>
      <c r="C9" s="15">
        <f t="shared" si="0"/>
        <v>4904167</v>
      </c>
      <c r="D9" s="139">
        <v>473573</v>
      </c>
      <c r="E9" s="139">
        <v>2941165</v>
      </c>
      <c r="F9" s="139">
        <v>535724</v>
      </c>
      <c r="G9" s="139">
        <v>27751</v>
      </c>
      <c r="H9" s="139">
        <v>45458</v>
      </c>
      <c r="I9" s="139">
        <v>274785</v>
      </c>
      <c r="J9" s="139">
        <v>484361</v>
      </c>
      <c r="K9" s="139">
        <v>20434</v>
      </c>
      <c r="L9" s="142">
        <v>100916</v>
      </c>
      <c r="M9" s="12"/>
      <c r="N9" s="18"/>
    </row>
    <row r="10" spans="1:14" ht="15" customHeight="1" x14ac:dyDescent="0.35">
      <c r="A10" s="18" t="s">
        <v>296</v>
      </c>
      <c r="B10" s="87" t="s">
        <v>548</v>
      </c>
      <c r="C10" s="15">
        <f t="shared" si="0"/>
        <v>4963063</v>
      </c>
      <c r="D10" s="139">
        <v>111834</v>
      </c>
      <c r="E10" s="139">
        <v>3903088</v>
      </c>
      <c r="F10" s="139">
        <v>161128</v>
      </c>
      <c r="G10" s="139">
        <v>205138</v>
      </c>
      <c r="H10" s="139">
        <v>180350</v>
      </c>
      <c r="I10" s="139">
        <v>366654</v>
      </c>
      <c r="J10" s="139">
        <v>26859</v>
      </c>
      <c r="K10" s="139">
        <v>8012</v>
      </c>
      <c r="L10" s="142">
        <v>0</v>
      </c>
      <c r="M10" s="12"/>
      <c r="N10" s="18"/>
    </row>
    <row r="11" spans="1:14" ht="15" customHeight="1" x14ac:dyDescent="0.35">
      <c r="A11" s="18" t="s">
        <v>297</v>
      </c>
      <c r="B11" s="87" t="s">
        <v>549</v>
      </c>
      <c r="C11" s="15">
        <f t="shared" si="0"/>
        <v>-15737850</v>
      </c>
      <c r="D11" s="139">
        <v>-2296369</v>
      </c>
      <c r="E11" s="139">
        <v>-4951884</v>
      </c>
      <c r="F11" s="139">
        <v>-1318169</v>
      </c>
      <c r="G11" s="139">
        <v>-2140616</v>
      </c>
      <c r="H11" s="139">
        <v>-2593350</v>
      </c>
      <c r="I11" s="139">
        <v>-1375706</v>
      </c>
      <c r="J11" s="139">
        <v>-327679</v>
      </c>
      <c r="K11" s="139">
        <v>-371892</v>
      </c>
      <c r="L11" s="142">
        <v>-362185</v>
      </c>
      <c r="M11" s="12"/>
      <c r="N11" s="18"/>
    </row>
    <row r="12" spans="1:14" ht="15" customHeight="1" x14ac:dyDescent="0.35">
      <c r="A12" s="18" t="s">
        <v>298</v>
      </c>
      <c r="B12" s="87" t="s">
        <v>299</v>
      </c>
      <c r="C12" s="15">
        <f t="shared" si="0"/>
        <v>-9619321</v>
      </c>
      <c r="D12" s="139">
        <v>-356510</v>
      </c>
      <c r="E12" s="139">
        <v>-7488804</v>
      </c>
      <c r="F12" s="139">
        <v>-10338</v>
      </c>
      <c r="G12" s="139">
        <v>-613521</v>
      </c>
      <c r="H12" s="139">
        <v>-275097</v>
      </c>
      <c r="I12" s="139">
        <v>-875051</v>
      </c>
      <c r="J12" s="139">
        <v>0</v>
      </c>
      <c r="K12" s="139">
        <v>0</v>
      </c>
      <c r="L12" s="142">
        <v>0</v>
      </c>
      <c r="M12" s="12"/>
      <c r="N12" s="18"/>
    </row>
    <row r="13" spans="1:14" ht="15" customHeight="1" x14ac:dyDescent="0.35">
      <c r="A13" s="18" t="s">
        <v>300</v>
      </c>
      <c r="B13" s="87" t="s">
        <v>287</v>
      </c>
      <c r="C13" s="15">
        <f t="shared" si="0"/>
        <v>30069934</v>
      </c>
      <c r="D13" s="139">
        <v>-912257</v>
      </c>
      <c r="E13" s="139">
        <v>12617063</v>
      </c>
      <c r="F13" s="139">
        <v>8999218</v>
      </c>
      <c r="G13" s="139">
        <v>-485872</v>
      </c>
      <c r="H13" s="139">
        <v>11466126</v>
      </c>
      <c r="I13" s="139">
        <v>-1136848</v>
      </c>
      <c r="J13" s="139">
        <v>-263680</v>
      </c>
      <c r="K13" s="139">
        <v>-13922</v>
      </c>
      <c r="L13" s="142">
        <v>-199894</v>
      </c>
      <c r="M13" s="12"/>
      <c r="N13" s="18"/>
    </row>
    <row r="14" spans="1:14" s="83" customFormat="1" ht="15" customHeight="1" x14ac:dyDescent="0.35">
      <c r="A14" s="17" t="s">
        <v>46</v>
      </c>
      <c r="B14" s="86" t="s">
        <v>550</v>
      </c>
      <c r="C14" s="82">
        <f t="shared" si="0"/>
        <v>-27347138</v>
      </c>
      <c r="D14" s="140">
        <v>-6350491</v>
      </c>
      <c r="E14" s="140">
        <v>-8547215</v>
      </c>
      <c r="F14" s="140">
        <v>-15405519</v>
      </c>
      <c r="G14" s="140">
        <v>4365354</v>
      </c>
      <c r="H14" s="140">
        <v>17367244</v>
      </c>
      <c r="I14" s="140">
        <v>-22466832</v>
      </c>
      <c r="J14" s="140">
        <v>3701836</v>
      </c>
      <c r="K14" s="140">
        <v>1877267</v>
      </c>
      <c r="L14" s="141">
        <v>-1888782</v>
      </c>
      <c r="M14" s="13"/>
      <c r="N14" s="17"/>
    </row>
    <row r="15" spans="1:14" ht="15" customHeight="1" x14ac:dyDescent="0.35">
      <c r="A15" s="18" t="s">
        <v>301</v>
      </c>
      <c r="B15" s="87" t="s">
        <v>551</v>
      </c>
      <c r="C15" s="15">
        <f t="shared" si="0"/>
        <v>-7377360</v>
      </c>
      <c r="D15" s="139">
        <v>-3049618</v>
      </c>
      <c r="E15" s="139">
        <v>2005741</v>
      </c>
      <c r="F15" s="139">
        <v>-2008475</v>
      </c>
      <c r="G15" s="139">
        <v>-20420</v>
      </c>
      <c r="H15" s="139">
        <v>-1371411</v>
      </c>
      <c r="I15" s="139">
        <v>-2483441</v>
      </c>
      <c r="J15" s="139">
        <v>-335607</v>
      </c>
      <c r="K15" s="139">
        <v>0</v>
      </c>
      <c r="L15" s="142">
        <v>-114129</v>
      </c>
      <c r="M15" s="12"/>
      <c r="N15" s="18"/>
    </row>
    <row r="16" spans="1:14" ht="15" customHeight="1" x14ac:dyDescent="0.35">
      <c r="A16" s="18" t="s">
        <v>302</v>
      </c>
      <c r="B16" s="87" t="s">
        <v>552</v>
      </c>
      <c r="C16" s="15">
        <f t="shared" si="0"/>
        <v>-53897640</v>
      </c>
      <c r="D16" s="139">
        <v>-5193968</v>
      </c>
      <c r="E16" s="139">
        <v>-15986912</v>
      </c>
      <c r="F16" s="139">
        <v>-1664231</v>
      </c>
      <c r="G16" s="139">
        <v>-4346087</v>
      </c>
      <c r="H16" s="139">
        <v>-12347624</v>
      </c>
      <c r="I16" s="139">
        <v>-12730031</v>
      </c>
      <c r="J16" s="139">
        <v>0</v>
      </c>
      <c r="K16" s="139">
        <v>-55786</v>
      </c>
      <c r="L16" s="142">
        <v>-1573001</v>
      </c>
      <c r="M16" s="12"/>
      <c r="N16" s="18"/>
    </row>
    <row r="17" spans="1:14" ht="15" customHeight="1" x14ac:dyDescent="0.35">
      <c r="A17" s="18" t="s">
        <v>303</v>
      </c>
      <c r="B17" s="87" t="s">
        <v>553</v>
      </c>
      <c r="C17" s="15">
        <f t="shared" si="0"/>
        <v>-130127498</v>
      </c>
      <c r="D17" s="139">
        <v>-17873072</v>
      </c>
      <c r="E17" s="139">
        <v>-17396204</v>
      </c>
      <c r="F17" s="139">
        <v>-8459398</v>
      </c>
      <c r="G17" s="139">
        <v>-18581084</v>
      </c>
      <c r="H17" s="139">
        <v>-29066783</v>
      </c>
      <c r="I17" s="139">
        <v>-35238105</v>
      </c>
      <c r="J17" s="139">
        <v>-531909</v>
      </c>
      <c r="K17" s="139">
        <v>43995</v>
      </c>
      <c r="L17" s="142">
        <v>-3024938</v>
      </c>
      <c r="M17" s="12"/>
      <c r="N17" s="18"/>
    </row>
    <row r="18" spans="1:14" ht="15" customHeight="1" x14ac:dyDescent="0.35">
      <c r="A18" s="18" t="s">
        <v>304</v>
      </c>
      <c r="B18" s="87" t="s">
        <v>554</v>
      </c>
      <c r="C18" s="15">
        <f t="shared" si="0"/>
        <v>5078584</v>
      </c>
      <c r="D18" s="139">
        <v>-1583795</v>
      </c>
      <c r="E18" s="139">
        <v>12331109</v>
      </c>
      <c r="F18" s="139">
        <v>197744</v>
      </c>
      <c r="G18" s="139">
        <v>2232872</v>
      </c>
      <c r="H18" s="139">
        <v>2040495</v>
      </c>
      <c r="I18" s="139">
        <v>-9328213</v>
      </c>
      <c r="J18" s="139">
        <v>-302903</v>
      </c>
      <c r="K18" s="139">
        <v>-17532</v>
      </c>
      <c r="L18" s="142">
        <v>-491193</v>
      </c>
      <c r="M18" s="12"/>
      <c r="N18" s="18"/>
    </row>
    <row r="19" spans="1:14" ht="15" customHeight="1" x14ac:dyDescent="0.35">
      <c r="A19" s="18" t="s">
        <v>305</v>
      </c>
      <c r="B19" s="87" t="s">
        <v>555</v>
      </c>
      <c r="C19" s="15">
        <f t="shared" si="0"/>
        <v>-4535358</v>
      </c>
      <c r="D19" s="139">
        <v>-2488242</v>
      </c>
      <c r="E19" s="139">
        <v>163011</v>
      </c>
      <c r="F19" s="139">
        <v>698024</v>
      </c>
      <c r="G19" s="139">
        <v>-1612581</v>
      </c>
      <c r="H19" s="139">
        <v>800487</v>
      </c>
      <c r="I19" s="139">
        <v>-2096057</v>
      </c>
      <c r="J19" s="139">
        <v>0</v>
      </c>
      <c r="K19" s="139">
        <v>0</v>
      </c>
      <c r="L19" s="142">
        <v>0</v>
      </c>
      <c r="M19" s="12"/>
      <c r="N19" s="18"/>
    </row>
    <row r="20" spans="1:14" ht="15" customHeight="1" x14ac:dyDescent="0.35">
      <c r="A20" s="18" t="s">
        <v>306</v>
      </c>
      <c r="B20" s="87" t="s">
        <v>556</v>
      </c>
      <c r="C20" s="15">
        <f t="shared" si="0"/>
        <v>103670010</v>
      </c>
      <c r="D20" s="139">
        <v>10788217</v>
      </c>
      <c r="E20" s="139">
        <v>536141</v>
      </c>
      <c r="F20" s="139">
        <v>-8694336</v>
      </c>
      <c r="G20" s="139">
        <v>25134345</v>
      </c>
      <c r="H20" s="139">
        <v>32301700</v>
      </c>
      <c r="I20" s="139">
        <v>35643012</v>
      </c>
      <c r="J20" s="139">
        <v>4555496</v>
      </c>
      <c r="K20" s="139">
        <v>495347</v>
      </c>
      <c r="L20" s="142">
        <v>2910088</v>
      </c>
      <c r="M20" s="12"/>
      <c r="N20" s="18"/>
    </row>
    <row r="21" spans="1:14" ht="15" customHeight="1" x14ac:dyDescent="0.35">
      <c r="A21" s="18" t="s">
        <v>307</v>
      </c>
      <c r="B21" s="87" t="s">
        <v>557</v>
      </c>
      <c r="C21" s="15">
        <f t="shared" si="0"/>
        <v>-1</v>
      </c>
      <c r="D21" s="139">
        <v>0</v>
      </c>
      <c r="E21" s="139">
        <v>-1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42">
        <v>0</v>
      </c>
      <c r="M21" s="12"/>
      <c r="N21" s="18"/>
    </row>
    <row r="22" spans="1:14" ht="15" customHeight="1" x14ac:dyDescent="0.35">
      <c r="A22" s="18" t="s">
        <v>308</v>
      </c>
      <c r="B22" s="87" t="s">
        <v>558</v>
      </c>
      <c r="C22" s="15">
        <f t="shared" si="0"/>
        <v>36941356</v>
      </c>
      <c r="D22" s="139">
        <v>689550</v>
      </c>
      <c r="E22" s="139">
        <v>-3009000</v>
      </c>
      <c r="F22" s="139">
        <v>2538488</v>
      </c>
      <c r="G22" s="139">
        <v>4172366</v>
      </c>
      <c r="H22" s="139">
        <v>23972371</v>
      </c>
      <c r="I22" s="139">
        <v>7382583</v>
      </c>
      <c r="J22" s="139">
        <v>125000</v>
      </c>
      <c r="K22" s="139">
        <v>40875</v>
      </c>
      <c r="L22" s="142">
        <v>1029123</v>
      </c>
      <c r="M22" s="12"/>
      <c r="N22" s="18"/>
    </row>
    <row r="23" spans="1:14" ht="15" customHeight="1" x14ac:dyDescent="0.35">
      <c r="A23" s="18" t="s">
        <v>309</v>
      </c>
      <c r="B23" s="87" t="s">
        <v>559</v>
      </c>
      <c r="C23" s="15">
        <f t="shared" si="0"/>
        <v>0</v>
      </c>
      <c r="D23" s="139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42">
        <v>0</v>
      </c>
      <c r="M23" s="12"/>
      <c r="N23" s="18"/>
    </row>
    <row r="24" spans="1:14" ht="15" customHeight="1" x14ac:dyDescent="0.35">
      <c r="A24" s="18" t="s">
        <v>310</v>
      </c>
      <c r="B24" s="87" t="s">
        <v>560</v>
      </c>
      <c r="C24" s="15">
        <f t="shared" si="0"/>
        <v>22900769</v>
      </c>
      <c r="D24" s="139">
        <v>12360437</v>
      </c>
      <c r="E24" s="139">
        <v>12808900</v>
      </c>
      <c r="F24" s="139">
        <v>1986665</v>
      </c>
      <c r="G24" s="139">
        <v>-2614057</v>
      </c>
      <c r="H24" s="139">
        <v>1038009</v>
      </c>
      <c r="I24" s="139">
        <v>-3616580</v>
      </c>
      <c r="J24" s="139">
        <v>191759</v>
      </c>
      <c r="K24" s="139">
        <v>1370368</v>
      </c>
      <c r="L24" s="142">
        <v>-624732</v>
      </c>
      <c r="M24" s="12"/>
      <c r="N24" s="18"/>
    </row>
    <row r="25" spans="1:14" s="83" customFormat="1" ht="15" customHeight="1" x14ac:dyDescent="0.35">
      <c r="A25" s="9" t="s">
        <v>7</v>
      </c>
      <c r="B25" s="86" t="s">
        <v>561</v>
      </c>
      <c r="C25" s="82">
        <f t="shared" si="0"/>
        <v>22427539</v>
      </c>
      <c r="D25" s="140">
        <v>-6750302</v>
      </c>
      <c r="E25" s="140">
        <v>15133209</v>
      </c>
      <c r="F25" s="140">
        <v>-4477867</v>
      </c>
      <c r="G25" s="140">
        <v>5834187</v>
      </c>
      <c r="H25" s="140">
        <v>30874241</v>
      </c>
      <c r="I25" s="140">
        <v>-21623921</v>
      </c>
      <c r="J25" s="140">
        <v>3457989</v>
      </c>
      <c r="K25" s="140">
        <v>1644233</v>
      </c>
      <c r="L25" s="141">
        <v>-1664230</v>
      </c>
      <c r="M25" s="13"/>
      <c r="N25" s="9"/>
    </row>
    <row r="26" spans="1:14" s="83" customFormat="1" ht="15" customHeight="1" x14ac:dyDescent="0.35">
      <c r="A26" s="9" t="s">
        <v>181</v>
      </c>
      <c r="B26" s="86" t="s">
        <v>562</v>
      </c>
      <c r="C26" s="82">
        <f t="shared" si="0"/>
        <v>0</v>
      </c>
      <c r="D26" s="140"/>
      <c r="E26" s="140"/>
      <c r="F26" s="140"/>
      <c r="G26" s="140"/>
      <c r="H26" s="140"/>
      <c r="I26" s="140"/>
      <c r="J26" s="140"/>
      <c r="K26" s="140"/>
      <c r="L26" s="141"/>
      <c r="M26" s="13"/>
      <c r="N26" s="9"/>
    </row>
    <row r="27" spans="1:14" s="83" customFormat="1" ht="15" customHeight="1" x14ac:dyDescent="0.35">
      <c r="A27" s="9" t="s">
        <v>8</v>
      </c>
      <c r="B27" s="86" t="s">
        <v>563</v>
      </c>
      <c r="C27" s="82">
        <f t="shared" si="0"/>
        <v>-24367689</v>
      </c>
      <c r="D27" s="140">
        <v>-1923624</v>
      </c>
      <c r="E27" s="140">
        <v>-10766770</v>
      </c>
      <c r="F27" s="140">
        <v>-1082901</v>
      </c>
      <c r="G27" s="140">
        <v>1322830</v>
      </c>
      <c r="H27" s="140">
        <v>-7450852</v>
      </c>
      <c r="I27" s="140">
        <v>-1826296</v>
      </c>
      <c r="J27" s="140">
        <v>-997754</v>
      </c>
      <c r="K27" s="140">
        <v>-517963</v>
      </c>
      <c r="L27" s="141">
        <v>-1124359</v>
      </c>
      <c r="M27" s="13"/>
      <c r="N27" s="9"/>
    </row>
    <row r="28" spans="1:14" ht="15" customHeight="1" x14ac:dyDescent="0.35">
      <c r="A28" s="18" t="s">
        <v>9</v>
      </c>
      <c r="B28" s="87" t="s">
        <v>564</v>
      </c>
      <c r="C28" s="15">
        <f t="shared" si="0"/>
        <v>-10085500</v>
      </c>
      <c r="D28" s="139">
        <v>-22500</v>
      </c>
      <c r="E28" s="139">
        <v>-8772500</v>
      </c>
      <c r="F28" s="139">
        <v>-522500</v>
      </c>
      <c r="G28" s="139">
        <v>-22500</v>
      </c>
      <c r="H28" s="139">
        <v>-72500</v>
      </c>
      <c r="I28" s="139">
        <v>-22500</v>
      </c>
      <c r="J28" s="139">
        <v>0</v>
      </c>
      <c r="K28" s="139">
        <v>-250</v>
      </c>
      <c r="L28" s="142">
        <v>-650250</v>
      </c>
      <c r="M28" s="12"/>
      <c r="N28" s="18"/>
    </row>
    <row r="29" spans="1:14" ht="15" customHeight="1" x14ac:dyDescent="0.35">
      <c r="A29" s="18" t="s">
        <v>10</v>
      </c>
      <c r="B29" s="87" t="s">
        <v>565</v>
      </c>
      <c r="C29" s="15">
        <f t="shared" si="0"/>
        <v>0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42">
        <v>0</v>
      </c>
      <c r="M29" s="12"/>
      <c r="N29" s="18"/>
    </row>
    <row r="30" spans="1:14" ht="15" customHeight="1" x14ac:dyDescent="0.35">
      <c r="A30" s="18" t="s">
        <v>248</v>
      </c>
      <c r="B30" s="87" t="s">
        <v>566</v>
      </c>
      <c r="C30" s="15">
        <f t="shared" si="0"/>
        <v>-3047365</v>
      </c>
      <c r="D30" s="139">
        <v>-809131</v>
      </c>
      <c r="E30" s="139">
        <v>-968720</v>
      </c>
      <c r="F30" s="139">
        <v>-60078</v>
      </c>
      <c r="G30" s="139">
        <v>-210986</v>
      </c>
      <c r="H30" s="139">
        <v>-489780</v>
      </c>
      <c r="I30" s="139">
        <v>-381955</v>
      </c>
      <c r="J30" s="139">
        <v>-8635</v>
      </c>
      <c r="K30" s="139">
        <v>-95033</v>
      </c>
      <c r="L30" s="142">
        <v>-23047</v>
      </c>
      <c r="M30" s="12"/>
      <c r="N30" s="18"/>
    </row>
    <row r="31" spans="1:14" ht="15" customHeight="1" x14ac:dyDescent="0.35">
      <c r="A31" s="18" t="s">
        <v>249</v>
      </c>
      <c r="B31" s="87" t="s">
        <v>567</v>
      </c>
      <c r="C31" s="15">
        <f t="shared" si="0"/>
        <v>766852</v>
      </c>
      <c r="D31" s="139">
        <v>217408</v>
      </c>
      <c r="E31" s="139">
        <v>389556</v>
      </c>
      <c r="F31" s="139">
        <v>6150</v>
      </c>
      <c r="G31" s="139">
        <v>4236</v>
      </c>
      <c r="H31" s="139">
        <v>149502</v>
      </c>
      <c r="I31" s="139">
        <v>0</v>
      </c>
      <c r="J31" s="139">
        <v>0</v>
      </c>
      <c r="K31" s="139">
        <v>0</v>
      </c>
      <c r="L31" s="142">
        <v>0</v>
      </c>
      <c r="M31" s="12"/>
      <c r="N31" s="18"/>
    </row>
    <row r="32" spans="1:14" ht="15" customHeight="1" x14ac:dyDescent="0.35">
      <c r="A32" s="18" t="s">
        <v>250</v>
      </c>
      <c r="B32" s="87" t="s">
        <v>568</v>
      </c>
      <c r="C32" s="15">
        <f t="shared" si="0"/>
        <v>-17335400</v>
      </c>
      <c r="D32" s="139">
        <v>-4459456</v>
      </c>
      <c r="E32" s="139">
        <v>-1696156</v>
      </c>
      <c r="F32" s="139">
        <v>0</v>
      </c>
      <c r="G32" s="139">
        <v>-1043667</v>
      </c>
      <c r="H32" s="139">
        <v>-2858219</v>
      </c>
      <c r="I32" s="139">
        <v>-5274181</v>
      </c>
      <c r="J32" s="139">
        <v>-982609</v>
      </c>
      <c r="K32" s="139">
        <v>-532680</v>
      </c>
      <c r="L32" s="142">
        <v>-488432</v>
      </c>
      <c r="M32" s="12"/>
      <c r="N32" s="18"/>
    </row>
    <row r="33" spans="1:14" ht="15" customHeight="1" x14ac:dyDescent="0.35">
      <c r="A33" s="18" t="s">
        <v>311</v>
      </c>
      <c r="B33" s="87" t="s">
        <v>569</v>
      </c>
      <c r="C33" s="15">
        <f t="shared" si="0"/>
        <v>10690927</v>
      </c>
      <c r="D33" s="139">
        <v>3150055</v>
      </c>
      <c r="E33" s="139">
        <v>600821</v>
      </c>
      <c r="F33" s="139">
        <v>-25</v>
      </c>
      <c r="G33" s="139">
        <v>2595747</v>
      </c>
      <c r="H33" s="139">
        <v>775324</v>
      </c>
      <c r="I33" s="139">
        <v>3389005</v>
      </c>
      <c r="J33" s="139">
        <v>0</v>
      </c>
      <c r="K33" s="139">
        <v>180000</v>
      </c>
      <c r="L33" s="142">
        <v>0</v>
      </c>
      <c r="M33" s="12"/>
      <c r="N33" s="18"/>
    </row>
    <row r="34" spans="1:14" ht="15" customHeight="1" x14ac:dyDescent="0.35">
      <c r="A34" s="18" t="s">
        <v>312</v>
      </c>
      <c r="B34" s="87" t="s">
        <v>570</v>
      </c>
      <c r="C34" s="15">
        <f t="shared" si="0"/>
        <v>-5499982</v>
      </c>
      <c r="D34" s="139">
        <v>0</v>
      </c>
      <c r="E34" s="139">
        <v>0</v>
      </c>
      <c r="F34" s="139">
        <v>-507090</v>
      </c>
      <c r="G34" s="139">
        <v>0</v>
      </c>
      <c r="H34" s="139">
        <v>-4847532</v>
      </c>
      <c r="I34" s="139">
        <v>-112730</v>
      </c>
      <c r="J34" s="139">
        <v>0</v>
      </c>
      <c r="K34" s="139">
        <v>-70000</v>
      </c>
      <c r="L34" s="142">
        <v>37370</v>
      </c>
      <c r="M34" s="12"/>
      <c r="N34" s="18"/>
    </row>
    <row r="35" spans="1:14" ht="15" customHeight="1" x14ac:dyDescent="0.35">
      <c r="A35" s="18" t="s">
        <v>313</v>
      </c>
      <c r="B35" s="87" t="s">
        <v>571</v>
      </c>
      <c r="C35" s="15">
        <f t="shared" si="0"/>
        <v>576065</v>
      </c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576065</v>
      </c>
      <c r="J35" s="139">
        <v>0</v>
      </c>
      <c r="K35" s="139">
        <v>0</v>
      </c>
      <c r="L35" s="142">
        <v>0</v>
      </c>
      <c r="M35" s="12"/>
      <c r="N35" s="18"/>
    </row>
    <row r="36" spans="1:14" ht="15" customHeight="1" x14ac:dyDescent="0.35">
      <c r="A36" s="18" t="s">
        <v>314</v>
      </c>
      <c r="B36" s="87" t="s">
        <v>287</v>
      </c>
      <c r="C36" s="15">
        <f t="shared" si="0"/>
        <v>-433286</v>
      </c>
      <c r="D36" s="139">
        <v>0</v>
      </c>
      <c r="E36" s="139">
        <v>-319771</v>
      </c>
      <c r="F36" s="139">
        <v>642</v>
      </c>
      <c r="G36" s="139">
        <v>0</v>
      </c>
      <c r="H36" s="139">
        <v>-107647</v>
      </c>
      <c r="I36" s="139">
        <v>0</v>
      </c>
      <c r="J36" s="139">
        <v>-6510</v>
      </c>
      <c r="K36" s="139">
        <v>0</v>
      </c>
      <c r="L36" s="142">
        <v>0</v>
      </c>
      <c r="M36" s="12"/>
      <c r="N36" s="18"/>
    </row>
    <row r="37" spans="1:14" s="83" customFormat="1" ht="15" customHeight="1" x14ac:dyDescent="0.35">
      <c r="A37" s="9" t="s">
        <v>315</v>
      </c>
      <c r="B37" s="86" t="s">
        <v>572</v>
      </c>
      <c r="C37" s="82">
        <f t="shared" si="0"/>
        <v>0</v>
      </c>
      <c r="D37" s="140"/>
      <c r="E37" s="140"/>
      <c r="F37" s="140"/>
      <c r="G37" s="140"/>
      <c r="H37" s="140"/>
      <c r="I37" s="140"/>
      <c r="J37" s="140"/>
      <c r="K37" s="140"/>
      <c r="L37" s="141"/>
      <c r="M37" s="13"/>
      <c r="N37" s="9"/>
    </row>
    <row r="38" spans="1:14" s="83" customFormat="1" ht="15" customHeight="1" x14ac:dyDescent="0.35">
      <c r="A38" s="9" t="s">
        <v>12</v>
      </c>
      <c r="B38" s="86" t="s">
        <v>573</v>
      </c>
      <c r="C38" s="82">
        <f t="shared" si="0"/>
        <v>15378787</v>
      </c>
      <c r="D38" s="140">
        <v>17702318</v>
      </c>
      <c r="E38" s="140">
        <v>-91474</v>
      </c>
      <c r="F38" s="140">
        <v>-1888384</v>
      </c>
      <c r="G38" s="140">
        <v>-145955</v>
      </c>
      <c r="H38" s="140">
        <v>-81241</v>
      </c>
      <c r="I38" s="140">
        <v>-111506</v>
      </c>
      <c r="J38" s="140">
        <v>-3522</v>
      </c>
      <c r="K38" s="140">
        <v>-2837</v>
      </c>
      <c r="L38" s="141">
        <v>1388</v>
      </c>
      <c r="M38" s="13"/>
      <c r="N38" s="9"/>
    </row>
    <row r="39" spans="1:14" ht="15.5" x14ac:dyDescent="0.35">
      <c r="A39" s="18" t="s">
        <v>316</v>
      </c>
      <c r="B39" s="87" t="s">
        <v>574</v>
      </c>
      <c r="C39" s="15">
        <f t="shared" si="0"/>
        <v>154166030</v>
      </c>
      <c r="D39" s="139">
        <v>148689921</v>
      </c>
      <c r="E39" s="139">
        <v>0</v>
      </c>
      <c r="F39" s="139">
        <v>5476109</v>
      </c>
      <c r="G39" s="139">
        <v>0</v>
      </c>
      <c r="H39" s="139">
        <v>0</v>
      </c>
      <c r="I39" s="139">
        <v>0</v>
      </c>
      <c r="J39" s="139">
        <v>0</v>
      </c>
      <c r="K39" s="139">
        <v>0</v>
      </c>
      <c r="L39" s="142">
        <v>0</v>
      </c>
      <c r="M39" s="12"/>
      <c r="N39" s="18"/>
    </row>
    <row r="40" spans="1:14" ht="15.5" x14ac:dyDescent="0.35">
      <c r="A40" s="18" t="s">
        <v>317</v>
      </c>
      <c r="B40" s="87" t="s">
        <v>575</v>
      </c>
      <c r="C40" s="15">
        <f t="shared" si="0"/>
        <v>-138266583</v>
      </c>
      <c r="D40" s="139">
        <v>-130914263</v>
      </c>
      <c r="E40" s="139">
        <v>0</v>
      </c>
      <c r="F40" s="139">
        <v>-7352320</v>
      </c>
      <c r="G40" s="139">
        <v>0</v>
      </c>
      <c r="H40" s="139">
        <v>0</v>
      </c>
      <c r="I40" s="139">
        <v>0</v>
      </c>
      <c r="J40" s="139">
        <v>0</v>
      </c>
      <c r="K40" s="139">
        <v>0</v>
      </c>
      <c r="L40" s="142">
        <v>0</v>
      </c>
      <c r="M40" s="12"/>
      <c r="N40" s="18"/>
    </row>
    <row r="41" spans="1:14" ht="15.5" x14ac:dyDescent="0.35">
      <c r="A41" s="18" t="s">
        <v>318</v>
      </c>
      <c r="B41" s="87" t="s">
        <v>576</v>
      </c>
      <c r="C41" s="15">
        <f t="shared" si="0"/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v>0</v>
      </c>
      <c r="L41" s="142">
        <v>0</v>
      </c>
      <c r="M41" s="12"/>
      <c r="N41" s="18"/>
    </row>
    <row r="42" spans="1:14" ht="15.5" x14ac:dyDescent="0.35">
      <c r="A42" s="18" t="s">
        <v>319</v>
      </c>
      <c r="B42" s="87" t="s">
        <v>577</v>
      </c>
      <c r="C42" s="15">
        <f t="shared" si="0"/>
        <v>0</v>
      </c>
      <c r="D42" s="139">
        <v>0</v>
      </c>
      <c r="E42" s="139">
        <v>0</v>
      </c>
      <c r="F42" s="139">
        <v>0</v>
      </c>
      <c r="G42" s="139">
        <v>0</v>
      </c>
      <c r="H42" s="139">
        <v>0</v>
      </c>
      <c r="I42" s="139">
        <v>0</v>
      </c>
      <c r="J42" s="139">
        <v>0</v>
      </c>
      <c r="K42" s="139">
        <v>0</v>
      </c>
      <c r="L42" s="142">
        <v>0</v>
      </c>
      <c r="M42" s="12"/>
      <c r="N42" s="18"/>
    </row>
    <row r="43" spans="1:14" ht="15.5" x14ac:dyDescent="0.35">
      <c r="A43" s="18" t="s">
        <v>320</v>
      </c>
      <c r="B43" s="87" t="s">
        <v>321</v>
      </c>
      <c r="C43" s="15">
        <f t="shared" si="0"/>
        <v>-517138</v>
      </c>
      <c r="D43" s="139">
        <v>-73340</v>
      </c>
      <c r="E43" s="139">
        <v>-91474</v>
      </c>
      <c r="F43" s="139">
        <v>-12173</v>
      </c>
      <c r="G43" s="139">
        <v>-145955</v>
      </c>
      <c r="H43" s="139">
        <v>-81241</v>
      </c>
      <c r="I43" s="139">
        <v>-111506</v>
      </c>
      <c r="J43" s="139">
        <v>0</v>
      </c>
      <c r="K43" s="139">
        <v>-2837</v>
      </c>
      <c r="L43" s="142">
        <v>1388</v>
      </c>
      <c r="M43" s="12"/>
      <c r="N43" s="18"/>
    </row>
    <row r="44" spans="1:14" ht="15.5" x14ac:dyDescent="0.35">
      <c r="A44" s="18" t="s">
        <v>322</v>
      </c>
      <c r="B44" s="87" t="s">
        <v>287</v>
      </c>
      <c r="C44" s="15">
        <f t="shared" si="0"/>
        <v>-3522</v>
      </c>
      <c r="D44" s="139">
        <v>0</v>
      </c>
      <c r="E44" s="139">
        <v>0</v>
      </c>
      <c r="F44" s="139">
        <v>0</v>
      </c>
      <c r="G44" s="139">
        <v>0</v>
      </c>
      <c r="H44" s="139">
        <v>0</v>
      </c>
      <c r="I44" s="139">
        <v>0</v>
      </c>
      <c r="J44" s="139">
        <v>-3522</v>
      </c>
      <c r="K44" s="139">
        <v>0</v>
      </c>
      <c r="L44" s="142">
        <v>0</v>
      </c>
      <c r="M44" s="12"/>
      <c r="N44" s="18"/>
    </row>
    <row r="45" spans="1:14" s="83" customFormat="1" ht="15.5" x14ac:dyDescent="0.35">
      <c r="A45" s="9" t="s">
        <v>13</v>
      </c>
      <c r="B45" s="86" t="s">
        <v>578</v>
      </c>
      <c r="C45" s="82">
        <f t="shared" si="0"/>
        <v>33087862</v>
      </c>
      <c r="D45" s="140">
        <v>2016150</v>
      </c>
      <c r="E45" s="140">
        <v>22709708</v>
      </c>
      <c r="F45" s="140">
        <v>4399925</v>
      </c>
      <c r="G45" s="140">
        <v>955777</v>
      </c>
      <c r="H45" s="140">
        <v>1620399</v>
      </c>
      <c r="I45" s="140">
        <v>1121676</v>
      </c>
      <c r="J45" s="140">
        <v>2554</v>
      </c>
      <c r="K45" s="140">
        <v>21670</v>
      </c>
      <c r="L45" s="141">
        <v>240003</v>
      </c>
      <c r="M45" s="13"/>
      <c r="N45" s="9"/>
    </row>
    <row r="46" spans="1:14" s="83" customFormat="1" ht="15.5" x14ac:dyDescent="0.35">
      <c r="A46" s="9" t="s">
        <v>14</v>
      </c>
      <c r="B46" s="86" t="s">
        <v>579</v>
      </c>
      <c r="C46" s="82">
        <f t="shared" si="0"/>
        <v>46526499</v>
      </c>
      <c r="D46" s="140">
        <v>11044542</v>
      </c>
      <c r="E46" s="140">
        <v>26984673</v>
      </c>
      <c r="F46" s="140">
        <v>-3049227</v>
      </c>
      <c r="G46" s="140">
        <v>7966839</v>
      </c>
      <c r="H46" s="140">
        <v>24962547</v>
      </c>
      <c r="I46" s="140">
        <v>-22440047</v>
      </c>
      <c r="J46" s="140">
        <v>2459267</v>
      </c>
      <c r="K46" s="140">
        <v>1145103</v>
      </c>
      <c r="L46" s="141">
        <v>-2547198</v>
      </c>
      <c r="M46" s="13"/>
      <c r="N46" s="9"/>
    </row>
    <row r="47" spans="1:14" s="83" customFormat="1" ht="15.5" x14ac:dyDescent="0.35">
      <c r="A47" s="9" t="s">
        <v>15</v>
      </c>
      <c r="B47" s="86" t="s">
        <v>581</v>
      </c>
      <c r="C47" s="82">
        <f t="shared" si="0"/>
        <v>381154424</v>
      </c>
      <c r="D47" s="140">
        <v>39569653</v>
      </c>
      <c r="E47" s="140">
        <v>125488388</v>
      </c>
      <c r="F47" s="140">
        <v>39337605</v>
      </c>
      <c r="G47" s="140">
        <v>24313696</v>
      </c>
      <c r="H47" s="140">
        <v>61218658</v>
      </c>
      <c r="I47" s="140">
        <v>82244812</v>
      </c>
      <c r="J47" s="140">
        <v>411106</v>
      </c>
      <c r="K47" s="140">
        <v>1531546</v>
      </c>
      <c r="L47" s="141">
        <v>7038960</v>
      </c>
      <c r="M47" s="13"/>
      <c r="N47" s="9"/>
    </row>
    <row r="48" spans="1:14" s="83" customFormat="1" ht="15.5" x14ac:dyDescent="0.35">
      <c r="A48" s="9" t="s">
        <v>21</v>
      </c>
      <c r="B48" s="86" t="s">
        <v>580</v>
      </c>
      <c r="C48" s="82">
        <f t="shared" si="0"/>
        <v>427680923</v>
      </c>
      <c r="D48" s="140">
        <v>50614195</v>
      </c>
      <c r="E48" s="140">
        <v>152473061</v>
      </c>
      <c r="F48" s="140">
        <v>36288378</v>
      </c>
      <c r="G48" s="140">
        <v>32280535</v>
      </c>
      <c r="H48" s="140">
        <v>86181205</v>
      </c>
      <c r="I48" s="140">
        <v>59804765</v>
      </c>
      <c r="J48" s="140">
        <v>2870373</v>
      </c>
      <c r="K48" s="140">
        <v>2676649</v>
      </c>
      <c r="L48" s="141">
        <v>4491762</v>
      </c>
      <c r="M48" s="13"/>
      <c r="N48" s="9"/>
    </row>
    <row r="49" spans="4:7" ht="14.5" hidden="1" x14ac:dyDescent="0.35">
      <c r="D49"/>
      <c r="E49"/>
      <c r="F49"/>
    </row>
    <row r="50" spans="4:7" ht="14.5" hidden="1" x14ac:dyDescent="0.35">
      <c r="D50"/>
      <c r="E50"/>
      <c r="F50"/>
      <c r="G50"/>
    </row>
    <row r="51" spans="4:7" ht="14.5" hidden="1" x14ac:dyDescent="0.35">
      <c r="D51"/>
      <c r="E51"/>
      <c r="F51"/>
      <c r="G51"/>
    </row>
    <row r="52" spans="4:7" ht="14.5" hidden="1" x14ac:dyDescent="0.35">
      <c r="D52"/>
      <c r="E52"/>
      <c r="F52"/>
      <c r="G52"/>
    </row>
    <row r="53" spans="4:7" ht="14.5" hidden="1" x14ac:dyDescent="0.35">
      <c r="D53"/>
      <c r="E53"/>
      <c r="F53"/>
      <c r="G53"/>
    </row>
    <row r="54" spans="4:7" ht="14.5" hidden="1" x14ac:dyDescent="0.35">
      <c r="D54"/>
      <c r="E54"/>
      <c r="F54"/>
      <c r="G54"/>
    </row>
    <row r="55" spans="4:7" ht="14.5" hidden="1" x14ac:dyDescent="0.35">
      <c r="D55"/>
      <c r="E55"/>
      <c r="F55"/>
      <c r="G55"/>
    </row>
    <row r="56" spans="4:7" ht="14.5" hidden="1" x14ac:dyDescent="0.35">
      <c r="D56"/>
      <c r="E56"/>
      <c r="F56"/>
      <c r="G56"/>
    </row>
    <row r="57" spans="4:7" ht="14.5" hidden="1" x14ac:dyDescent="0.35">
      <c r="D57"/>
      <c r="E57"/>
      <c r="F57"/>
      <c r="G57"/>
    </row>
    <row r="58" spans="4:7" ht="14.5" hidden="1" x14ac:dyDescent="0.35">
      <c r="D58"/>
      <c r="E58"/>
      <c r="F58"/>
      <c r="G58"/>
    </row>
    <row r="59" spans="4:7" ht="14.5" hidden="1" x14ac:dyDescent="0.35">
      <c r="D59"/>
      <c r="E59"/>
      <c r="F59"/>
      <c r="G59"/>
    </row>
    <row r="60" spans="4:7" ht="14.5" hidden="1" x14ac:dyDescent="0.35">
      <c r="D60"/>
      <c r="E60"/>
      <c r="F60"/>
      <c r="G60"/>
    </row>
    <row r="61" spans="4:7" ht="14.5" hidden="1" x14ac:dyDescent="0.35">
      <c r="D61"/>
      <c r="E61"/>
      <c r="F61"/>
      <c r="G61"/>
    </row>
    <row r="62" spans="4:7" ht="14.5" hidden="1" x14ac:dyDescent="0.35">
      <c r="D62"/>
      <c r="E62"/>
      <c r="F62"/>
      <c r="G62"/>
    </row>
    <row r="63" spans="4:7" ht="14.5" hidden="1" x14ac:dyDescent="0.35">
      <c r="D63"/>
      <c r="E63"/>
      <c r="F63"/>
      <c r="G63"/>
    </row>
    <row r="64" spans="4:7" ht="14.5" hidden="1" x14ac:dyDescent="0.35">
      <c r="D64"/>
      <c r="E64"/>
      <c r="F64"/>
      <c r="G64"/>
    </row>
  </sheetData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"/>
  <sheetViews>
    <sheetView tabSelected="1" zoomScale="75" zoomScaleNormal="75" workbookViewId="0">
      <pane xSplit="2" ySplit="1" topLeftCell="C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0" defaultRowHeight="0" customHeight="1" zeroHeight="1" x14ac:dyDescent="0.3"/>
  <cols>
    <col min="1" max="1" width="7.54296875" style="27" bestFit="1" customWidth="1"/>
    <col min="2" max="2" width="68.26953125" style="27" bestFit="1" customWidth="1"/>
    <col min="3" max="12" width="32.7265625" style="79" customWidth="1"/>
    <col min="13" max="13" width="67.7265625" style="27" bestFit="1" customWidth="1"/>
    <col min="14" max="14" width="7.54296875" style="27" bestFit="1" customWidth="1"/>
    <col min="15" max="16384" width="0" style="27" hidden="1"/>
  </cols>
  <sheetData>
    <row r="1" spans="1:13" ht="62" x14ac:dyDescent="0.3">
      <c r="A1" s="11"/>
      <c r="B1" s="73">
        <f>+'Varlıklar - Assets'!B1</f>
        <v>45747</v>
      </c>
      <c r="C1" s="3" t="s">
        <v>0</v>
      </c>
      <c r="D1" s="3" t="s">
        <v>1</v>
      </c>
      <c r="E1" s="3" t="s">
        <v>2</v>
      </c>
      <c r="F1" s="3" t="s">
        <v>614</v>
      </c>
      <c r="G1" s="3" t="s">
        <v>3</v>
      </c>
      <c r="H1" s="3" t="s">
        <v>346</v>
      </c>
      <c r="I1" s="3" t="s">
        <v>345</v>
      </c>
      <c r="J1" s="3" t="s">
        <v>632</v>
      </c>
      <c r="K1" s="3" t="s">
        <v>633</v>
      </c>
      <c r="L1" s="3" t="s">
        <v>635</v>
      </c>
      <c r="M1" s="74" t="str">
        <f>+'Varlıklar - Assets'!AG1</f>
        <v>DECEMBER 2024</v>
      </c>
    </row>
    <row r="2" spans="1:13" ht="15" customHeight="1" x14ac:dyDescent="0.3">
      <c r="A2" s="75"/>
      <c r="B2" s="16" t="s">
        <v>615</v>
      </c>
      <c r="C2" s="76"/>
      <c r="D2" s="77"/>
      <c r="E2" s="77"/>
      <c r="F2" s="77"/>
      <c r="G2" s="77"/>
      <c r="H2" s="77"/>
      <c r="I2" s="77"/>
      <c r="J2" s="122"/>
      <c r="K2" s="122"/>
      <c r="L2" s="122"/>
      <c r="M2" s="1" t="s">
        <v>616</v>
      </c>
    </row>
    <row r="3" spans="1:13" ht="14" x14ac:dyDescent="0.3">
      <c r="B3" s="27" t="s">
        <v>617</v>
      </c>
      <c r="C3" s="78">
        <f>+'Varlıklar - Assets'!C49/'Varlıklar - Assets'!E49</f>
        <v>0.50176307424267053</v>
      </c>
      <c r="D3" s="78">
        <f>+'Varlıklar - Assets'!F49/'Varlıklar - Assets'!H49</f>
        <v>0.49323248928504276</v>
      </c>
      <c r="E3" s="78">
        <f>+'Varlıklar - Assets'!I49/'Varlıklar - Assets'!K49</f>
        <v>0.46513115419987067</v>
      </c>
      <c r="F3" s="78">
        <f>+'Varlıklar - Assets'!L3/'Varlıklar - Assets'!N49</f>
        <v>8.8402894230172044E-2</v>
      </c>
      <c r="G3" s="78">
        <f>+'Varlıklar - Assets'!O3/'Varlıklar - Assets'!Q49</f>
        <v>0.14248527368573347</v>
      </c>
      <c r="H3" s="78">
        <f>+'Varlıklar - Assets'!R49/'Varlıklar - Assets'!T49</f>
        <v>0.5181237349921517</v>
      </c>
      <c r="I3" s="78">
        <f>+'Varlıklar - Assets'!U49/'Varlıklar - Assets'!W49</f>
        <v>0.52115020005631252</v>
      </c>
      <c r="J3" s="78">
        <f>+'Varlıklar - Assets'!X49/'Varlıklar - Assets'!Z49</f>
        <v>0.62693885768939694</v>
      </c>
      <c r="K3" s="78">
        <f>+'Varlıklar - Assets'!AA49/'Varlıklar - Assets'!AC49</f>
        <v>0.82122364450712437</v>
      </c>
      <c r="L3" s="78">
        <f>+'Varlıklar - Assets'!AD49/'Varlıklar - Assets'!AF49</f>
        <v>0.54968568960556452</v>
      </c>
      <c r="M3" s="10"/>
    </row>
    <row r="4" spans="1:13" ht="13.5" customHeight="1" x14ac:dyDescent="0.3">
      <c r="B4" s="27" t="s">
        <v>618</v>
      </c>
      <c r="C4" s="78">
        <f t="shared" ref="C4:E4" si="0">1-C3</f>
        <v>0.49823692575732947</v>
      </c>
      <c r="D4" s="78">
        <f t="shared" si="0"/>
        <v>0.50676751071495718</v>
      </c>
      <c r="E4" s="78">
        <f t="shared" si="0"/>
        <v>0.53486884580012939</v>
      </c>
      <c r="F4" s="78">
        <f t="shared" ref="F4:L4" si="1">1-F3</f>
        <v>0.911597105769828</v>
      </c>
      <c r="G4" s="78">
        <f t="shared" si="1"/>
        <v>0.85751472631426651</v>
      </c>
      <c r="H4" s="78">
        <f t="shared" si="1"/>
        <v>0.4818762650078483</v>
      </c>
      <c r="I4" s="78">
        <f t="shared" si="1"/>
        <v>0.47884979994368748</v>
      </c>
      <c r="J4" s="78">
        <f t="shared" si="1"/>
        <v>0.37306114231060306</v>
      </c>
      <c r="K4" s="78">
        <f t="shared" si="1"/>
        <v>0.17877635549287563</v>
      </c>
      <c r="L4" s="78">
        <f t="shared" si="1"/>
        <v>0.45031431039443548</v>
      </c>
      <c r="M4" s="10"/>
    </row>
    <row r="5" spans="1:13" s="146" customFormat="1" ht="13.9" customHeight="1" x14ac:dyDescent="0.3">
      <c r="B5" s="146" t="s">
        <v>619</v>
      </c>
      <c r="C5" s="147">
        <f>+'Yükümlülükler - Liability'!E26/'Varlıklar - Assets'!E49</f>
        <v>7.7329505660586148E-2</v>
      </c>
      <c r="D5" s="147">
        <f>+'Yükümlülükler - Liability'!H26/'Varlıklar - Assets'!H49</f>
        <v>5.2994280819891472E-2</v>
      </c>
      <c r="E5" s="147">
        <f>+'Yükümlülükler - Liability'!K26/'Varlıklar - Assets'!K49</f>
        <v>9.5588617031457532E-2</v>
      </c>
      <c r="F5" s="147">
        <f>+'Yükümlülükler - Liability'!N26/'Varlıklar - Assets'!N49</f>
        <v>9.5220441371338185E-2</v>
      </c>
      <c r="G5" s="147">
        <f>+'Yükümlülükler - Liability'!Q26/'Varlıklar - Assets'!Q49</f>
        <v>7.7316411678303651E-2</v>
      </c>
      <c r="H5" s="147">
        <f>+'Yükümlülükler - Liability'!T26/'Varlıklar - Assets'!T49</f>
        <v>7.6969032200114473E-2</v>
      </c>
      <c r="I5" s="147">
        <f>+'Yükümlülükler - Liability'!W26/'Varlıklar - Assets'!W49</f>
        <v>4.0795585208773348E-2</v>
      </c>
      <c r="J5" s="147">
        <f>+'Yükümlülükler - Liability'!Z26/'Varlıklar - Assets'!Z49</f>
        <v>0.17816235479645534</v>
      </c>
      <c r="K5" s="147">
        <f>+'Yükümlülükler - Liability'!AC26/'Varlıklar - Assets'!AC49</f>
        <v>0.5320109336993285</v>
      </c>
      <c r="L5" s="147">
        <f>+'Yükümlülükler - Liability'!R26/'Varlıklar - Assets'!AF49</f>
        <v>0.97199228750174049</v>
      </c>
      <c r="M5" s="148"/>
    </row>
    <row r="6" spans="1:13" ht="13.9" customHeight="1" x14ac:dyDescent="0.3">
      <c r="B6" s="27" t="s">
        <v>620</v>
      </c>
      <c r="C6" s="78">
        <f>+'Yükümlülükler - Liability'!C3/'Yükümlülükler - Liability'!E3</f>
        <v>0.46598455695434782</v>
      </c>
      <c r="D6" s="78">
        <f>+'Yükümlülükler - Liability'!F3/'Yükümlülükler - Liability'!H3</f>
        <v>0.48018653548135914</v>
      </c>
      <c r="E6" s="78">
        <f>+'Yükümlülükler - Liability'!I3/'Yükümlülükler - Liability'!K3</f>
        <v>0.44049527447705794</v>
      </c>
      <c r="F6" s="78">
        <f>+'Yükümlülükler - Liability'!L3/'Yükümlülükler - Liability'!N3</f>
        <v>0.34066131669273281</v>
      </c>
      <c r="G6" s="78">
        <f>+'Yükümlülükler - Liability'!O3/'Yükümlülükler - Liability'!Q3</f>
        <v>0.48633727507134661</v>
      </c>
      <c r="H6" s="78">
        <f>+'Yükümlülükler - Liability'!R3/'Yükümlülükler - Liability'!T3</f>
        <v>0.45395051014181748</v>
      </c>
      <c r="I6" s="78">
        <f>+'Yükümlülükler - Liability'!U3/'Yükümlülükler - Liability'!W3</f>
        <v>0.53848477874403156</v>
      </c>
      <c r="J6" s="78">
        <f>+'Yükümlülükler - Liability'!X3/'Yükümlülükler - Liability'!Z3</f>
        <v>0.9641967976710335</v>
      </c>
      <c r="K6" s="78">
        <f>+'Yükümlülükler - Liability'!AA3/'Yükümlülükler - Liability'!AC3</f>
        <v>0.41036567323662848</v>
      </c>
      <c r="L6" s="78">
        <f>+'Yükümlülükler - Liability'!AD3/'Yükümlülükler - Liability'!AF3</f>
        <v>0.83478346708211648</v>
      </c>
      <c r="M6" s="10"/>
    </row>
    <row r="7" spans="1:13" ht="13.9" customHeight="1" x14ac:dyDescent="0.3">
      <c r="B7" s="27" t="s">
        <v>621</v>
      </c>
      <c r="C7" s="78">
        <f t="shared" ref="C7:E7" si="2">1-C6</f>
        <v>0.53401544304565218</v>
      </c>
      <c r="D7" s="78">
        <f t="shared" si="2"/>
        <v>0.51981346451864086</v>
      </c>
      <c r="E7" s="78">
        <f t="shared" si="2"/>
        <v>0.55950472552294206</v>
      </c>
      <c r="F7" s="78">
        <f t="shared" ref="F7:L7" si="3">1-F6</f>
        <v>0.65933868330726719</v>
      </c>
      <c r="G7" s="78">
        <f t="shared" si="3"/>
        <v>0.51366272492865339</v>
      </c>
      <c r="H7" s="78">
        <f t="shared" si="3"/>
        <v>0.54604948985818247</v>
      </c>
      <c r="I7" s="78">
        <f t="shared" si="3"/>
        <v>0.46151522125596844</v>
      </c>
      <c r="J7" s="78">
        <f t="shared" si="3"/>
        <v>3.5803202328966499E-2</v>
      </c>
      <c r="K7" s="78">
        <f t="shared" si="3"/>
        <v>0.58963432676337146</v>
      </c>
      <c r="L7" s="78">
        <f t="shared" si="3"/>
        <v>0.16521653291788352</v>
      </c>
      <c r="M7" s="10"/>
    </row>
    <row r="8" spans="1:13" ht="13.9" customHeight="1" x14ac:dyDescent="0.3">
      <c r="B8" s="27" t="s">
        <v>622</v>
      </c>
      <c r="C8" s="78">
        <f>+'Varlıklar - Assets'!C21/'Varlıklar - Assets'!E21</f>
        <v>0.56293862873751732</v>
      </c>
      <c r="D8" s="78">
        <f>+'Varlıklar - Assets'!F21/'Varlıklar - Assets'!H21</f>
        <v>0.55035187329092949</v>
      </c>
      <c r="E8" s="78">
        <f>+'Varlıklar - Assets'!I21/'Varlıklar - Assets'!K21</f>
        <v>0.59133817443485626</v>
      </c>
      <c r="F8" s="78">
        <f>+'Varlıklar - Assets'!L21/'Varlıklar - Assets'!N21</f>
        <v>0.52183599392402036</v>
      </c>
      <c r="G8" s="78">
        <f>+'Varlıklar - Assets'!O21/'Varlıklar - Assets'!Q21</f>
        <v>0.57089480688417704</v>
      </c>
      <c r="H8" s="78">
        <f>+'Varlıklar - Assets'!R21/'Varlıklar - Assets'!T21</f>
        <v>0.58491970675583749</v>
      </c>
      <c r="I8" s="78">
        <f>+'Varlıklar - Assets'!U21/'Varlıklar - Assets'!W21</f>
        <v>0.51495003412533991</v>
      </c>
      <c r="J8" s="78">
        <f>+'Varlıklar - Assets'!X21/'Varlıklar - Assets'!Z21</f>
        <v>1</v>
      </c>
      <c r="K8" s="78">
        <f>+'Varlıklar - Assets'!AA21/'Varlıklar - Assets'!AC21</f>
        <v>0.79678696796409187</v>
      </c>
      <c r="L8" s="78">
        <f>+'Varlıklar - Assets'!AD21/'Varlıklar - Assets'!AF21</f>
        <v>0.59133340881007246</v>
      </c>
      <c r="M8" s="10"/>
    </row>
    <row r="9" spans="1:13" ht="13.5" customHeight="1" x14ac:dyDescent="0.3">
      <c r="B9" s="27" t="s">
        <v>623</v>
      </c>
      <c r="C9" s="78">
        <f t="shared" ref="C9:E9" si="4">1-C8</f>
        <v>0.43706137126248268</v>
      </c>
      <c r="D9" s="78">
        <f t="shared" si="4"/>
        <v>0.44964812670907051</v>
      </c>
      <c r="E9" s="78">
        <f t="shared" si="4"/>
        <v>0.40866182556514374</v>
      </c>
      <c r="F9" s="78">
        <f t="shared" ref="F9:L9" si="5">1-F8</f>
        <v>0.47816400607597964</v>
      </c>
      <c r="G9" s="78">
        <f t="shared" si="5"/>
        <v>0.42910519311582296</v>
      </c>
      <c r="H9" s="78">
        <f t="shared" si="5"/>
        <v>0.41508029324416251</v>
      </c>
      <c r="I9" s="78">
        <f t="shared" si="5"/>
        <v>0.48504996587466009</v>
      </c>
      <c r="J9" s="78">
        <f t="shared" si="5"/>
        <v>0</v>
      </c>
      <c r="K9" s="78">
        <f t="shared" si="5"/>
        <v>0.20321303203590813</v>
      </c>
      <c r="L9" s="78">
        <f t="shared" si="5"/>
        <v>0.40866659118992754</v>
      </c>
      <c r="M9" s="10"/>
    </row>
    <row r="10" spans="1:13" s="149" customFormat="1" ht="13.9" customHeight="1" x14ac:dyDescent="0.3">
      <c r="B10" s="149" t="s">
        <v>624</v>
      </c>
      <c r="C10" s="150">
        <f>+'Varlıklar - Assets'!E21/'Varlıklar - Assets'!E49</f>
        <v>0.49071536153001943</v>
      </c>
      <c r="D10" s="150">
        <f>+'Varlıklar - Assets'!H21/'Varlıklar - Assets'!H49</f>
        <v>0.45219874343373179</v>
      </c>
      <c r="E10" s="150">
        <f>+'Varlıklar - Assets'!K21/'Varlıklar - Assets'!K49</f>
        <v>0.44055039463981327</v>
      </c>
      <c r="F10" s="150">
        <f>+'Varlıklar - Assets'!N21/'Varlıklar - Assets'!N49</f>
        <v>0.52010518442478604</v>
      </c>
      <c r="G10" s="150">
        <f>+'Varlıklar - Assets'!Q21/'Varlıklar - Assets'!Q49</f>
        <v>0.51190504112490554</v>
      </c>
      <c r="H10" s="150">
        <f>+'Varlıklar - Assets'!T21/'Varlıklar - Assets'!T49</f>
        <v>0.51015045865647002</v>
      </c>
      <c r="I10" s="150">
        <f>+'Varlıklar - Assets'!W21/'Varlıklar - Assets'!W49</f>
        <v>0.55216353633438608</v>
      </c>
      <c r="J10" s="150">
        <f>+'Varlıklar - Assets'!Z21/'Varlıklar - Assets'!Z49</f>
        <v>0.16593522481845763</v>
      </c>
      <c r="K10" s="150">
        <f>+'Varlıklar - Assets'!AC21/'Varlıklar - Assets'!AC49</f>
        <v>0.53012189398076526</v>
      </c>
      <c r="L10" s="150">
        <f>+'Varlıklar - Assets'!AF21/'Varlıklar - Assets'!AF49</f>
        <v>0.66941175757047833</v>
      </c>
      <c r="M10" s="151"/>
    </row>
    <row r="11" spans="1:13" s="146" customFormat="1" ht="13.9" customHeight="1" x14ac:dyDescent="0.3">
      <c r="B11" s="146" t="s">
        <v>625</v>
      </c>
      <c r="C11" s="147">
        <f>+'Yükümlülükler - Liability'!E3/'Varlıklar - Assets'!E49</f>
        <v>0.68623973340552047</v>
      </c>
      <c r="D11" s="147">
        <f>+'Yükümlülükler - Liability'!H3/'Varlıklar - Assets'!H49</f>
        <v>0.61312074256498428</v>
      </c>
      <c r="E11" s="147">
        <f>+'Yükümlülükler - Liability'!K3/+'Varlıklar - Assets'!K49</f>
        <v>0.67823519089520723</v>
      </c>
      <c r="F11" s="147">
        <f>+'Yükümlülükler - Liability'!N3/'Varlıklar - Assets'!N49</f>
        <v>0.71128355830861711</v>
      </c>
      <c r="G11" s="147">
        <f>+'Yükümlülükler - Liability'!Q3/'Varlıklar - Assets'!Q49</f>
        <v>0.67344501793469369</v>
      </c>
      <c r="H11" s="147">
        <f>+'Yükümlülükler - Liability'!T3/'Varlıklar - Assets'!T49</f>
        <v>0.72404953107165837</v>
      </c>
      <c r="I11" s="147">
        <f>+'Yükümlülükler - Liability'!W3/'Varlıklar - Assets'!W49</f>
        <v>0.70924688556651416</v>
      </c>
      <c r="J11" s="147">
        <f>+'Yükümlülükler - Liability'!Z3/'Varlıklar - Assets'!Z49</f>
        <v>0.68783455328368093</v>
      </c>
      <c r="K11" s="147">
        <f>+'Yükümlülükler - Liability'!AC3/'Varlıklar - Assets'!AC49</f>
        <v>1.8202373815622495</v>
      </c>
      <c r="L11" s="147">
        <f>+'Yükümlülükler - Liability'!AF3/'Varlıklar - Assets'!AF49</f>
        <v>0.26271234427938039</v>
      </c>
      <c r="M11" s="148"/>
    </row>
    <row r="12" spans="1:13" s="146" customFormat="1" ht="13.9" customHeight="1" x14ac:dyDescent="0.3">
      <c r="B12" s="146" t="s">
        <v>626</v>
      </c>
      <c r="C12" s="147">
        <f>+'Varlıklar - Assets'!E21/'Yükümlülükler - Liability'!E3</f>
        <v>0.71507861996682198</v>
      </c>
      <c r="D12" s="147">
        <f>+'Varlıklar - Assets'!H21/'Yükümlülükler - Liability'!H3</f>
        <v>0.73753620133933651</v>
      </c>
      <c r="E12" s="147">
        <f>+'Varlıklar - Assets'!K21/'Yükümlülükler - Liability'!K3</f>
        <v>0.64955401983540229</v>
      </c>
      <c r="F12" s="147">
        <f>+'Varlıklar - Assets'!N21/'Yükümlülükler - Liability'!N3</f>
        <v>0.73122059177293519</v>
      </c>
      <c r="G12" s="147">
        <f>+'Varlıklar - Assets'!Q21/'Yükümlülükler - Liability'!Q3</f>
        <v>0.76012893033911599</v>
      </c>
      <c r="H12" s="147">
        <f>+'Varlıklar - Assets'!T21/'Yükümlülükler - Liability'!T3</f>
        <v>0.704579502871028</v>
      </c>
      <c r="I12" s="147">
        <f>+'Varlıklar - Assets'!W21/'Yükümlülükler - Liability'!W3</f>
        <v>0.77852091785125421</v>
      </c>
      <c r="J12" s="147">
        <f>+'Varlıklar - Assets'!Z21/'Yükümlülükler - Liability'!Z3</f>
        <v>0.2412429326591588</v>
      </c>
      <c r="K12" s="147">
        <f>+'Varlıklar - Assets'!AC21/'Yükümlülükler - Liability'!AC3</f>
        <v>0.29123777994592065</v>
      </c>
      <c r="L12" s="147">
        <f>+'Varlıklar - Assets'!AF21/'Yükümlülükler - Liability'!AF3</f>
        <v>2.5480788099496197</v>
      </c>
      <c r="M12" s="148"/>
    </row>
    <row r="13" spans="1:13" s="146" customFormat="1" ht="13.9" customHeight="1" x14ac:dyDescent="0.3">
      <c r="B13" s="146" t="s">
        <v>627</v>
      </c>
      <c r="C13" s="147">
        <f>+'Kar-Zarar T. - Profit-Loss St.'!D64/'Varlıklar - Assets'!E49</f>
        <v>9.0550239216448305E-3</v>
      </c>
      <c r="D13" s="147">
        <f>+'Kar-Zarar T. - Profit-Loss St.'!E64/'Varlıklar - Assets'!H49</f>
        <v>2.2376470269102854E-2</v>
      </c>
      <c r="E13" s="147">
        <f>+'Kar-Zarar T. - Profit-Loss St.'!F64/'Varlıklar - Assets'!K49</f>
        <v>1.0951469257292639E-2</v>
      </c>
      <c r="F13" s="147">
        <f>+'Kar-Zarar T. - Profit-Loss St.'!G64/'Varlıklar - Assets'!N49</f>
        <v>2.1199450383760688E-2</v>
      </c>
      <c r="G13" s="147">
        <f>+'Kar-Zarar T. - Profit-Loss St.'!H64/'Varlıklar - Assets'!Q49</f>
        <v>2.1976880497739906E-3</v>
      </c>
      <c r="H13" s="147">
        <f>+'Kar-Zarar T. - Profit-Loss St.'!I64/'Varlıklar - Assets'!T49</f>
        <v>3.8587926124803371E-3</v>
      </c>
      <c r="I13" s="147">
        <f>+'Kar-Zarar T. - Profit-Loss St.'!J64/'Varlıklar - Assets'!W49</f>
        <v>1.8001964137189909E-3</v>
      </c>
      <c r="J13" s="147">
        <f>+'Kar-Zarar T. - Profit-Loss St.'!K64/'Varlıklar - Assets'!Z49</f>
        <v>-2.7930056105125275E-2</v>
      </c>
      <c r="K13" s="147">
        <f>+'Kar-Zarar T. - Profit-Loss St.'!L64/'Varlıklar - Assets'!AC49</f>
        <v>-6.6485856427698333E-3</v>
      </c>
      <c r="L13" s="147">
        <f>+'Kar-Zarar T. - Profit-Loss St.'!M64/'Varlıklar - Assets'!AF49</f>
        <v>9.436631773382595E-3</v>
      </c>
      <c r="M13" s="148"/>
    </row>
    <row r="14" spans="1:13" s="146" customFormat="1" ht="13.9" customHeight="1" x14ac:dyDescent="0.3">
      <c r="B14" s="146" t="s">
        <v>628</v>
      </c>
      <c r="C14" s="147">
        <f>+'Kar-Zarar T. - Profit-Loss St.'!D64/'Yükümlülükler - Liability'!E26</f>
        <v>0.11709662236028051</v>
      </c>
      <c r="D14" s="147">
        <f>+'Kar-Zarar T. - Profit-Loss St.'!E64/'Yükümlülükler - Liability'!H26</f>
        <v>0.42224311610440457</v>
      </c>
      <c r="E14" s="147">
        <f>+'Kar-Zarar T. - Profit-Loss St.'!F64/'Yükümlülükler - Liability'!K26</f>
        <v>0.11456875930832422</v>
      </c>
      <c r="F14" s="147">
        <f>+'Kar-Zarar T. - Profit-Loss St.'!G64/'Yükümlülükler - Liability'!N26</f>
        <v>0.22263549799236515</v>
      </c>
      <c r="G14" s="147">
        <f>+'Kar-Zarar T. - Profit-Loss St.'!H64/'Yükümlülükler - Liability'!Q26</f>
        <v>2.8424599668671648E-2</v>
      </c>
      <c r="H14" s="147">
        <f>+'Kar-Zarar T. - Profit-Loss St.'!I64/'Yükümlülükler - Liability'!T26</f>
        <v>5.0134352767327611E-2</v>
      </c>
      <c r="I14" s="147">
        <f>+'Kar-Zarar T. - Profit-Loss St.'!J64/'Yükümlülükler - Liability'!W26</f>
        <v>4.4127235937575116E-2</v>
      </c>
      <c r="J14" s="147">
        <f>+'Kar-Zarar T. - Profit-Loss St.'!K64/'Yükümlülükler - Liability'!Z26</f>
        <v>-0.15676743909808807</v>
      </c>
      <c r="K14" s="147">
        <f>+'Kar-Zarar T. - Profit-Loss St.'!L64/'Yükümlülükler - Liability'!AC26</f>
        <v>-1.2497084592865436E-2</v>
      </c>
      <c r="L14" s="147">
        <f>+'Kar-Zarar T. - Profit-Loss St.'!M64/'Yükümlülükler - Liability'!AF26</f>
        <v>0.14232766034124697</v>
      </c>
      <c r="M14" s="148"/>
    </row>
    <row r="15" spans="1:13" s="146" customFormat="1" ht="13.9" customHeight="1" x14ac:dyDescent="0.3">
      <c r="B15" s="146" t="s">
        <v>629</v>
      </c>
      <c r="C15" s="147">
        <f>+'Kar-Zarar T. - Profit-Loss St.'!D21/'Kar-Zarar T. - Profit-Loss St.'!D35</f>
        <v>0.36355724076511198</v>
      </c>
      <c r="D15" s="147">
        <f>+'Kar-Zarar T. - Profit-Loss St.'!E21/'Kar-Zarar T. - Profit-Loss St.'!E35</f>
        <v>9.0446327866317497E-2</v>
      </c>
      <c r="E15" s="147">
        <f>+'Kar-Zarar T. - Profit-Loss St.'!F21/'Kar-Zarar T. - Profit-Loss St.'!F35</f>
        <v>0.48477338516296942</v>
      </c>
      <c r="F15" s="147">
        <f>+'Kar-Zarar T. - Profit-Loss St.'!G21/'Kar-Zarar T. - Profit-Loss St.'!G35</f>
        <v>0.29606692888292646</v>
      </c>
      <c r="G15" s="147">
        <f>+'Kar-Zarar T. - Profit-Loss St.'!H21/'Kar-Zarar T. - Profit-Loss St.'!H35</f>
        <v>0.34792484349780606</v>
      </c>
      <c r="H15" s="147">
        <f>+'Kar-Zarar T. - Profit-Loss St.'!I21/'Kar-Zarar T. - Profit-Loss St.'!I35</f>
        <v>0.4223040416652552</v>
      </c>
      <c r="I15" s="147">
        <f>+'Kar-Zarar T. - Profit-Loss St.'!J21/'Kar-Zarar T. - Profit-Loss St.'!J35</f>
        <v>0.46321529903099301</v>
      </c>
      <c r="J15" s="147">
        <f>+'Kar-Zarar T. - Profit-Loss St.'!K21/'Kar-Zarar T. - Profit-Loss St.'!K35</f>
        <v>-2.2276135229540919</v>
      </c>
      <c r="K15" s="147">
        <f>+'Kar-Zarar T. - Profit-Loss St.'!L21/'Kar-Zarar T. - Profit-Loss St.'!L35</f>
        <v>0.38039734717208401</v>
      </c>
      <c r="L15" s="147">
        <f>+'Kar-Zarar T. - Profit-Loss St.'!M21/'Kar-Zarar T. - Profit-Loss St.'!M35</f>
        <v>0.60599167550131872</v>
      </c>
      <c r="M15" s="148"/>
    </row>
    <row r="16" spans="1:13" ht="13.9" customHeight="1" x14ac:dyDescent="0.3">
      <c r="B16" s="27" t="s">
        <v>630</v>
      </c>
      <c r="C16" s="78">
        <f>+'Kar-Zarar T. - Profit-Loss St.'!D22/'Kar-Zarar T. - Profit-Loss St.'!D35</f>
        <v>0.11446746786210843</v>
      </c>
      <c r="D16" s="78">
        <f>+'Kar-Zarar T. - Profit-Loss St.'!E22/'Kar-Zarar T. - Profit-Loss St.'!E35</f>
        <v>8.5724704757999481E-2</v>
      </c>
      <c r="E16" s="78">
        <f>+'Kar-Zarar T. - Profit-Loss St.'!F22/'Kar-Zarar T. - Profit-Loss St.'!F35</f>
        <v>0.1260112681462103</v>
      </c>
      <c r="F16" s="78">
        <f>+'Kar-Zarar T. - Profit-Loss St.'!G22/'Kar-Zarar T. - Profit-Loss St.'!G35</f>
        <v>6.9802408631942203E-2</v>
      </c>
      <c r="G16" s="78">
        <f>+'Kar-Zarar T. - Profit-Loss St.'!H22/'Kar-Zarar T. - Profit-Loss St.'!H35</f>
        <v>0.36004931854663164</v>
      </c>
      <c r="H16" s="78">
        <f>+'Kar-Zarar T. - Profit-Loss St.'!I22/'Kar-Zarar T. - Profit-Loss St.'!I35</f>
        <v>4.4311414957372411E-2</v>
      </c>
      <c r="I16" s="78">
        <f>+'Kar-Zarar T. - Profit-Loss St.'!J22/'Kar-Zarar T. - Profit-Loss St.'!J35</f>
        <v>0.14449503701005534</v>
      </c>
      <c r="J16" s="78">
        <f>+'Kar-Zarar T. - Profit-Loss St.'!K22/'Kar-Zarar T. - Profit-Loss St.'!K35</f>
        <v>0.17407684630738524</v>
      </c>
      <c r="K16" s="78">
        <f>+'Kar-Zarar T. - Profit-Loss St.'!L22/'Kar-Zarar T. - Profit-Loss St.'!L35</f>
        <v>3.2096476960860327E-4</v>
      </c>
      <c r="L16" s="78">
        <f>+'Kar-Zarar T. - Profit-Loss St.'!M22/'Kar-Zarar T. - Profit-Loss St.'!M35</f>
        <v>0.11440128770826093</v>
      </c>
      <c r="M16" s="10"/>
    </row>
  </sheetData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Varlıklar - Assets</vt:lpstr>
      <vt:lpstr>Yükümlülükler - Liability</vt:lpstr>
      <vt:lpstr>Nazım H.-Off Bal. Sh  </vt:lpstr>
      <vt:lpstr>Kar-Zarar T. - Profit-Loss St.</vt:lpstr>
      <vt:lpstr>Nak Ak. Tab.-Cash F. St</vt:lpstr>
      <vt:lpstr>Rasyolar-Ratios</vt:lpstr>
      <vt:lpstr>'Kar-Zarar T. - Profit-Loss St.'!Yazdırma_Alanı</vt:lpstr>
      <vt:lpstr>'Nak Ak. Tab.-Cash F. St'!Yazdırma_Alanı</vt:lpstr>
      <vt:lpstr>'Nazım H.-Off Bal. Sh  '!Yazdırma_Alanı</vt:lpstr>
      <vt:lpstr>'Rasyolar-Ratios'!Yazdırma_Alanı</vt:lpstr>
      <vt:lpstr>'Varlıklar - Assets'!Yazdırma_Alanı</vt:lpstr>
      <vt:lpstr>'Yükümlülükler - Liability'!Yazdırma_Alanı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</dc:creator>
  <cp:lastModifiedBy>Hatice Tonbul - TKBB</cp:lastModifiedBy>
  <dcterms:created xsi:type="dcterms:W3CDTF">2015-06-05T18:17:20Z</dcterms:created>
  <dcterms:modified xsi:type="dcterms:W3CDTF">2025-06-24T14:34:16Z</dcterms:modified>
</cp:coreProperties>
</file>